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sitvardar/Desktop/"/>
    </mc:Choice>
  </mc:AlternateContent>
  <xr:revisionPtr revIDLastSave="0" documentId="13_ncr:1_{38E9FBC9-6820-E843-AE20-5AAD1A32039E}" xr6:coauthVersionLast="36" xr6:coauthVersionMax="36" xr10:uidLastSave="{00000000-0000-0000-0000-000000000000}"/>
  <bookViews>
    <workbookView xWindow="0" yWindow="460" windowWidth="28800" windowHeight="17540" xr2:uid="{D9952A8B-39DB-B04A-ACAF-ECC65D7E177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N81" i="1"/>
  <c r="N38" i="1"/>
  <c r="N35" i="1"/>
  <c r="N32" i="1"/>
  <c r="N31" i="1"/>
  <c r="N14" i="1" l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N6" i="1"/>
  <c r="M6" i="1"/>
  <c r="O6" i="1"/>
  <c r="P49" i="1" l="1"/>
  <c r="L50" i="1"/>
  <c r="P50" i="1" s="1"/>
  <c r="L49" i="1"/>
  <c r="N39" i="1"/>
  <c r="L41" i="1"/>
  <c r="P41" i="1" s="1"/>
  <c r="L40" i="1"/>
  <c r="P40" i="1" s="1"/>
  <c r="P6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2" i="1"/>
  <c r="P43" i="1"/>
  <c r="P44" i="1"/>
  <c r="P45" i="1"/>
  <c r="P46" i="1"/>
  <c r="P47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M32" i="1"/>
  <c r="M33" i="1"/>
  <c r="N33" i="1"/>
  <c r="M34" i="1"/>
  <c r="N34" i="1"/>
  <c r="M35" i="1"/>
  <c r="M36" i="1"/>
  <c r="N36" i="1"/>
  <c r="M37" i="1"/>
  <c r="N37" i="1"/>
  <c r="M38" i="1"/>
  <c r="O40" i="1"/>
  <c r="O41" i="1"/>
  <c r="M42" i="1"/>
  <c r="N42" i="1"/>
  <c r="M43" i="1"/>
  <c r="N43" i="1"/>
  <c r="M44" i="1"/>
  <c r="N44" i="1"/>
  <c r="M45" i="1"/>
  <c r="N45" i="1"/>
  <c r="M46" i="1"/>
  <c r="N46" i="1"/>
  <c r="M47" i="1"/>
  <c r="N47" i="1"/>
  <c r="N48" i="1" s="1"/>
  <c r="O49" i="1"/>
  <c r="O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M82" i="1"/>
  <c r="N82" i="1"/>
  <c r="M83" i="1"/>
  <c r="N83" i="1"/>
  <c r="M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M94" i="1"/>
  <c r="M95" i="1"/>
  <c r="M96" i="1"/>
</calcChain>
</file>

<file path=xl/sharedStrings.xml><?xml version="1.0" encoding="utf-8"?>
<sst xmlns="http://schemas.openxmlformats.org/spreadsheetml/2006/main" count="406" uniqueCount="135">
  <si>
    <t>Наименование</t>
  </si>
  <si>
    <t>ТИП</t>
  </si>
  <si>
    <t>Ширина
А, мм.</t>
  </si>
  <si>
    <t>Высота
Н, мм.</t>
  </si>
  <si>
    <t>Толщина
S, мм.</t>
  </si>
  <si>
    <t>Вес
кг./ед.изм.</t>
  </si>
  <si>
    <t>Ед. изм.</t>
  </si>
  <si>
    <t>БП</t>
  </si>
  <si>
    <t>ОЦ</t>
  </si>
  <si>
    <t>ЭЦ</t>
  </si>
  <si>
    <t>ГЦ</t>
  </si>
  <si>
    <t>MS 412115 S14</t>
  </si>
  <si>
    <t>п.м.</t>
  </si>
  <si>
    <t>●</t>
  </si>
  <si>
    <t>MS 412120 S14</t>
  </si>
  <si>
    <t>MS 412125 S14Z</t>
  </si>
  <si>
    <t>MS 414115 S14</t>
  </si>
  <si>
    <t>MS 414120 S14</t>
  </si>
  <si>
    <t>MS 414125 S14Z</t>
  </si>
  <si>
    <t>MS 412115</t>
  </si>
  <si>
    <t>MS 412120</t>
  </si>
  <si>
    <t>MS 412125Z</t>
  </si>
  <si>
    <t>MS 414115</t>
  </si>
  <si>
    <t>MS 414120</t>
  </si>
  <si>
    <t>MS 414125Z</t>
  </si>
  <si>
    <t>MS 302015 US11</t>
  </si>
  <si>
    <t>MS 302020 US11</t>
  </si>
  <si>
    <t>MS 302025 US11</t>
  </si>
  <si>
    <t>MS 303015 US11</t>
  </si>
  <si>
    <t>MS 303020 US11</t>
  </si>
  <si>
    <t>MS 303025 US11</t>
  </si>
  <si>
    <t>MS 303515 U2S11</t>
  </si>
  <si>
    <t>MS 303520 U2S11</t>
  </si>
  <si>
    <t>MS 303525 U2S11</t>
  </si>
  <si>
    <t>MS 303515 U3S11</t>
  </si>
  <si>
    <t>MS 303520 U3S11</t>
  </si>
  <si>
    <t>MS 303525 U3S11</t>
  </si>
  <si>
    <t>MS 404015 U2S11</t>
  </si>
  <si>
    <t>MS 404020 U2S11</t>
  </si>
  <si>
    <t>MS 404025 U2S11</t>
  </si>
  <si>
    <t>MS 404015 U3S11</t>
  </si>
  <si>
    <t>MS 404020 U3S11</t>
  </si>
  <si>
    <t>MS 404025 U3S11</t>
  </si>
  <si>
    <t>MS 404035 U3S11</t>
  </si>
  <si>
    <t>MS 404040 U3S11</t>
  </si>
  <si>
    <t>MS 505020 US11</t>
  </si>
  <si>
    <t>MS 505025 US11</t>
  </si>
  <si>
    <t>MS 505020 U2S11</t>
  </si>
  <si>
    <t>MS 505025 U2S11</t>
  </si>
  <si>
    <t>MS 505020 U3S11</t>
  </si>
  <si>
    <t>MS 505025 U3S11</t>
  </si>
  <si>
    <t>MS 505035 U3S11</t>
  </si>
  <si>
    <t>MS 505040 U3S11</t>
  </si>
  <si>
    <t>MS 604020 US11</t>
  </si>
  <si>
    <t>MS 604025 US11</t>
  </si>
  <si>
    <t>MS 604020 U2S11</t>
  </si>
  <si>
    <t>MS 604025 U2S11</t>
  </si>
  <si>
    <t>MS 604020 U3S11</t>
  </si>
  <si>
    <t>MS 604025 U3S11</t>
  </si>
  <si>
    <t>MS 704020 US11</t>
  </si>
  <si>
    <t>MS 704025 US11</t>
  </si>
  <si>
    <t>MS 704020 U2S11</t>
  </si>
  <si>
    <t>MS 704025 U2S11</t>
  </si>
  <si>
    <t>MS 704020 U3S11</t>
  </si>
  <si>
    <t>MS 704025 U3S11</t>
  </si>
  <si>
    <t>MS 804020 US11</t>
  </si>
  <si>
    <t>MS 804025 US11</t>
  </si>
  <si>
    <t>MS 804020 U2S11</t>
  </si>
  <si>
    <t>MS 804025 U2S11</t>
  </si>
  <si>
    <t>MS 804020 U3S11</t>
  </si>
  <si>
    <t>MS 804025 U3S11</t>
  </si>
  <si>
    <t>MS 302010 СS11</t>
  </si>
  <si>
    <t>MS 302012 СS11</t>
  </si>
  <si>
    <t>MS 302015 СS11</t>
  </si>
  <si>
    <t>MS 302020 СS11</t>
  </si>
  <si>
    <t>MS 303012 СS14</t>
  </si>
  <si>
    <t>MS 303015 СS14</t>
  </si>
  <si>
    <t>MS 303020 СS14</t>
  </si>
  <si>
    <t>MS 404012 CS14</t>
  </si>
  <si>
    <t>MS 404015 CS14</t>
  </si>
  <si>
    <t>MS 404020 CS14</t>
  </si>
  <si>
    <t xml:space="preserve">MS 603020 LS11 </t>
  </si>
  <si>
    <t>MS 303020 L2S11</t>
  </si>
  <si>
    <t>MS 303025 L2S11</t>
  </si>
  <si>
    <t>MS 404015 L2S11</t>
  </si>
  <si>
    <t>MS 404020 L2S11</t>
  </si>
  <si>
    <t>MS 404025 L2S11</t>
  </si>
  <si>
    <t>MS 405015 L2S11</t>
  </si>
  <si>
    <t>MS 405020 L2S11</t>
  </si>
  <si>
    <t>MS 505020 L2S11</t>
  </si>
  <si>
    <t>MS 505025 L2S11</t>
  </si>
  <si>
    <t>MS 40204015 Z2S11</t>
  </si>
  <si>
    <t>MS 40204020 Z2S11</t>
  </si>
  <si>
    <t>MS 40205015 Z2S11</t>
  </si>
  <si>
    <t>MS 40205020 Z2S11</t>
  </si>
  <si>
    <t>Профиль монтажный сварной (Strut)</t>
  </si>
  <si>
    <t>MS 418225 Z С2</t>
  </si>
  <si>
    <t>MS 414125 Z С2</t>
  </si>
  <si>
    <t>MS 418225 S14Z С2</t>
  </si>
  <si>
    <t>MS 414125 S14Z С2</t>
  </si>
  <si>
    <t xml:space="preserve">Цена со скидкой на крышку декоративную для профиля Strut </t>
  </si>
  <si>
    <t>MS4121</t>
  </si>
  <si>
    <t>шт.</t>
  </si>
  <si>
    <t>MS4141</t>
  </si>
  <si>
    <t xml:space="preserve">Профиль монтажный С-образный </t>
  </si>
  <si>
    <t xml:space="preserve">Профиль монтажный  L-образный </t>
  </si>
  <si>
    <t xml:space="preserve">Профиль монтажный Z-образный </t>
  </si>
  <si>
    <t xml:space="preserve">ЦЕНА СО СКИДКОЙ </t>
  </si>
  <si>
    <t>РОЗНИЧНАЯ ЦЕНА</t>
  </si>
  <si>
    <t>MS 404030 U3S11</t>
  </si>
  <si>
    <t>MS 505030 U3S11</t>
  </si>
  <si>
    <t xml:space="preserve"> Тип профиль</t>
  </si>
  <si>
    <t>Вес профиль кг/мп</t>
  </si>
  <si>
    <t>Расстояние между опорами l, мм</t>
  </si>
  <si>
    <t>Равномерно распределенная нагрузка</t>
  </si>
  <si>
    <t>Безопасная рабочая нагрузка</t>
  </si>
  <si>
    <t>Нагрузка q, кг/м</t>
  </si>
  <si>
    <t>Прогиб f, мм</t>
  </si>
  <si>
    <t>Нагрузка, сосредоточенная в центре пролета</t>
  </si>
  <si>
    <t xml:space="preserve">
Профиль монтажный с зубчатой накатной      MS 417227 S14Z</t>
  </si>
  <si>
    <t>MS 415225 S13,5Z</t>
  </si>
  <si>
    <t>MS 417225 S13,5Z</t>
  </si>
  <si>
    <t>MS 417227 S13,5Z</t>
  </si>
  <si>
    <t xml:space="preserve">* Стандартная длина профилья 3000 и 6000 мм. Возможно изготовливать профиль под заказ, что дает экономию материала и времени монтажа </t>
  </si>
  <si>
    <r>
      <rPr>
        <b/>
        <i/>
        <sz val="12"/>
        <color theme="1" tint="0.499984740745262"/>
        <rFont val="Calibri"/>
        <family val="2"/>
        <scheme val="minor"/>
      </rPr>
      <t xml:space="preserve">* БП - </t>
    </r>
    <r>
      <rPr>
        <i/>
        <sz val="12"/>
        <color theme="1" tint="0.499984740745262"/>
        <rFont val="Calibri"/>
        <family val="2"/>
        <scheme val="minor"/>
      </rPr>
      <t xml:space="preserve">Сталь без покрытия (черный металл) качественная углеродистая холодакатаная сталь марки 08пС (ГОСТ16523-97)  </t>
    </r>
  </si>
  <si>
    <r>
      <rPr>
        <b/>
        <i/>
        <sz val="12"/>
        <color theme="1" tint="0.499984740745262"/>
        <rFont val="Calibri"/>
        <family val="2"/>
        <scheme val="minor"/>
      </rPr>
      <t xml:space="preserve">* ОЦ - </t>
    </r>
    <r>
      <rPr>
        <i/>
        <sz val="12"/>
        <color theme="1" tint="0.499984740745262"/>
        <rFont val="Calibri"/>
        <family val="2"/>
        <scheme val="minor"/>
      </rPr>
      <t xml:space="preserve">Сталь, оцинкованная по методу сендзимира : тонколистовая оцинкованная сталь марки 08пС (ГОСТ 14918-80) Толщина цинкового покрытия 19-20 мкм  </t>
    </r>
  </si>
  <si>
    <r>
      <rPr>
        <b/>
        <i/>
        <sz val="12"/>
        <color theme="1" tint="0.499984740745262"/>
        <rFont val="Calibri"/>
        <family val="2"/>
        <scheme val="minor"/>
      </rPr>
      <t xml:space="preserve">* ЭЦ - </t>
    </r>
    <r>
      <rPr>
        <i/>
        <sz val="12"/>
        <color theme="1" tint="0.499984740745262"/>
        <rFont val="Calibri"/>
        <family val="2"/>
        <scheme val="minor"/>
      </rPr>
      <t xml:space="preserve">Сталь, оцинкованная по методу электролитическая цинкования. Толщина цинкового покрытия 30-40 мкм  </t>
    </r>
  </si>
  <si>
    <r>
      <rPr>
        <b/>
        <i/>
        <sz val="12"/>
        <color theme="1" tint="0.499984740745262"/>
        <rFont val="Calibri"/>
        <family val="2"/>
        <scheme val="minor"/>
      </rPr>
      <t xml:space="preserve">* ГЦ - </t>
    </r>
    <r>
      <rPr>
        <i/>
        <sz val="12"/>
        <color theme="1" tint="0.499984740745262"/>
        <rFont val="Calibri"/>
        <family val="2"/>
        <scheme val="minor"/>
      </rPr>
      <t xml:space="preserve">Сталь, оцинкованная по методу погружения в расплав цинка. Толщина цинкового покрытия 50-100 мкм  </t>
    </r>
  </si>
  <si>
    <r>
      <rPr>
        <b/>
        <i/>
        <sz val="12"/>
        <color theme="1" tint="0.499984740745262"/>
        <rFont val="Calibri"/>
        <family val="2"/>
        <scheme val="minor"/>
      </rPr>
      <t>* КР -</t>
    </r>
    <r>
      <rPr>
        <i/>
        <sz val="12"/>
        <color theme="1" tint="0.499984740745262"/>
        <rFont val="Calibri"/>
        <family val="2"/>
        <scheme val="minor"/>
      </rPr>
      <t xml:space="preserve"> Сталь с лакокрасочным покрытием из полиэфирной порошковой краски. Покрытие может носить как декоративный характер, так и служить допольнительной защитой от коррозии.Возможно поставка всех цветовых вариантов RAL.</t>
    </r>
  </si>
  <si>
    <r>
      <rPr>
        <b/>
        <i/>
        <sz val="12"/>
        <color theme="1" tint="0.499984740745262"/>
        <rFont val="Calibri"/>
        <family val="2"/>
        <scheme val="minor"/>
      </rPr>
      <t xml:space="preserve">* Z C2 </t>
    </r>
    <r>
      <rPr>
        <i/>
        <sz val="12"/>
        <color theme="1" tint="0.499984740745262"/>
        <rFont val="Calibri"/>
        <family val="2"/>
        <scheme val="minor"/>
      </rPr>
      <t>- без префорации, монтажные зубы на краю</t>
    </r>
  </si>
  <si>
    <r>
      <rPr>
        <b/>
        <i/>
        <sz val="12"/>
        <color theme="1" tint="0.499984740745262"/>
        <rFont val="Calibri"/>
        <family val="2"/>
        <scheme val="minor"/>
      </rPr>
      <t xml:space="preserve">* S14Z C2 - </t>
    </r>
    <r>
      <rPr>
        <i/>
        <sz val="12"/>
        <color theme="1" tint="0.499984740745262"/>
        <rFont val="Calibri"/>
        <family val="2"/>
        <scheme val="minor"/>
      </rPr>
      <t xml:space="preserve"> Двухсторонняя перфорация 14х28мм + монтажные зубы на краю</t>
    </r>
  </si>
  <si>
    <t>Апрель 2020</t>
  </si>
  <si>
    <t xml:space="preserve"> Профиль монтажный U-образный </t>
  </si>
  <si>
    <t>Профиль монтажный С-образный (Strut)</t>
  </si>
  <si>
    <t>ПРАЙС-ЛИСТ МОНТАЖНЫХ ПРОФИЛЯ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</si>
</sst>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_-* #,##0.00\ [$₽-419]_-;\-* #,##0.00\ [$₽-419]_-;_-* &quot;-&quot;??\ [$₽-419]_-;_-@_-"/>
  </numFmts>
  <fonts count="2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 Light"/>
      <family val="2"/>
      <scheme val="major"/>
    </font>
    <font>
      <b/>
      <i/>
      <sz val="10"/>
      <color rgb="FFFF0000"/>
      <name val="Calibri Light"/>
      <family val="2"/>
      <scheme val="major"/>
    </font>
    <font>
      <b/>
      <sz val="10"/>
      <color rgb="FFC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indexed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8"/>
      <name val="Arial"/>
      <family val="2"/>
      <charset val="204"/>
    </font>
    <font>
      <sz val="12"/>
      <color theme="1" tint="0.499984740745262"/>
      <name val="Calibri"/>
      <family val="2"/>
      <scheme val="minor"/>
    </font>
    <font>
      <b/>
      <i/>
      <sz val="12"/>
      <color theme="1" tint="0.499984740745262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18"/>
      <color theme="0"/>
      <name val="Arial"/>
      <family val="2"/>
    </font>
    <font>
      <b/>
      <sz val="10"/>
      <color theme="0"/>
      <name val="Calibri Light"/>
      <family val="2"/>
      <scheme val="major"/>
    </font>
    <font>
      <b/>
      <sz val="12"/>
      <color theme="0"/>
      <name val="Arial"/>
      <family val="2"/>
    </font>
    <font>
      <b/>
      <sz val="14"/>
      <color theme="0"/>
      <name val="Calibri Light"/>
      <family val="2"/>
      <scheme val="major"/>
    </font>
    <font>
      <b/>
      <sz val="14"/>
      <color rgb="FFEE7933"/>
      <name val="Arial"/>
      <family val="2"/>
    </font>
    <font>
      <b/>
      <sz val="16"/>
      <color rgb="FFEE7933"/>
      <name val="Arial"/>
      <family val="2"/>
    </font>
    <font>
      <b/>
      <sz val="12"/>
      <color rgb="FFEE7933"/>
      <name val="Arial"/>
      <family val="2"/>
    </font>
    <font>
      <b/>
      <sz val="11"/>
      <color rgb="FFEE79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E7933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93">
    <xf numFmtId="0" fontId="0" fillId="0" borderId="0" xfId="0"/>
    <xf numFmtId="0" fontId="3" fillId="7" borderId="0" xfId="0" applyFont="1" applyFill="1" applyAlignment="1">
      <alignment horizontal="center"/>
    </xf>
    <xf numFmtId="0" fontId="9" fillId="7" borderId="0" xfId="0" applyFont="1" applyFill="1" applyAlignment="1" applyProtection="1">
      <alignment horizontal="center" vertical="center"/>
      <protection hidden="1"/>
    </xf>
    <xf numFmtId="4" fontId="8" fillId="7" borderId="37" xfId="2" applyNumberFormat="1" applyFont="1" applyFill="1" applyBorder="1" applyAlignment="1" applyProtection="1">
      <alignment horizontal="center" vertical="center"/>
      <protection hidden="1"/>
    </xf>
    <xf numFmtId="4" fontId="8" fillId="7" borderId="11" xfId="2" applyNumberFormat="1" applyFont="1" applyFill="1" applyBorder="1" applyAlignment="1" applyProtection="1">
      <alignment horizontal="center" vertical="center"/>
      <protection hidden="1"/>
    </xf>
    <xf numFmtId="49" fontId="8" fillId="7" borderId="11" xfId="2" applyNumberFormat="1" applyFont="1" applyFill="1" applyBorder="1" applyAlignment="1" applyProtection="1">
      <alignment horizontal="center" vertical="center"/>
      <protection hidden="1"/>
    </xf>
    <xf numFmtId="4" fontId="8" fillId="7" borderId="12" xfId="2" applyNumberFormat="1" applyFont="1" applyFill="1" applyBorder="1" applyAlignment="1" applyProtection="1">
      <alignment horizontal="center" vertical="center"/>
      <protection hidden="1"/>
    </xf>
    <xf numFmtId="4" fontId="10" fillId="6" borderId="20" xfId="2" applyNumberFormat="1" applyFont="1" applyFill="1" applyBorder="1" applyAlignment="1" applyProtection="1">
      <alignment horizontal="center" vertical="center"/>
      <protection hidden="1"/>
    </xf>
    <xf numFmtId="4" fontId="10" fillId="3" borderId="21" xfId="2" applyNumberFormat="1" applyFont="1" applyFill="1" applyBorder="1" applyAlignment="1" applyProtection="1">
      <alignment horizontal="center" vertical="center"/>
      <protection hidden="1"/>
    </xf>
    <xf numFmtId="49" fontId="10" fillId="4" borderId="21" xfId="2" applyNumberFormat="1" applyFont="1" applyFill="1" applyBorder="1" applyAlignment="1" applyProtection="1">
      <alignment horizontal="center" vertical="center"/>
      <protection hidden="1"/>
    </xf>
    <xf numFmtId="4" fontId="10" fillId="5" borderId="22" xfId="2" applyNumberFormat="1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32" xfId="0" applyNumberFormat="1" applyFont="1" applyFill="1" applyBorder="1" applyAlignment="1">
      <alignment horizontal="center" vertical="center"/>
    </xf>
    <xf numFmtId="4" fontId="8" fillId="7" borderId="8" xfId="3" applyNumberFormat="1" applyFont="1" applyFill="1" applyBorder="1" applyAlignment="1" applyProtection="1">
      <alignment horizontal="center"/>
      <protection hidden="1"/>
    </xf>
    <xf numFmtId="0" fontId="8" fillId="2" borderId="7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center" vertical="center"/>
    </xf>
    <xf numFmtId="165" fontId="8" fillId="2" borderId="7" xfId="3" applyNumberFormat="1" applyFont="1" applyFill="1" applyBorder="1" applyAlignment="1">
      <alignment horizontal="center" vertical="center"/>
    </xf>
    <xf numFmtId="164" fontId="8" fillId="2" borderId="7" xfId="3" applyNumberFormat="1" applyFont="1" applyFill="1" applyBorder="1" applyAlignment="1">
      <alignment horizontal="center" vertical="center"/>
    </xf>
    <xf numFmtId="164" fontId="8" fillId="2" borderId="28" xfId="3" applyNumberFormat="1" applyFont="1" applyFill="1" applyBorder="1" applyAlignment="1">
      <alignment horizontal="center" vertical="center"/>
    </xf>
    <xf numFmtId="4" fontId="8" fillId="7" borderId="7" xfId="3" applyNumberFormat="1" applyFont="1" applyFill="1" applyBorder="1" applyAlignment="1" applyProtection="1">
      <alignment horizontal="center"/>
      <protection hidden="1"/>
    </xf>
    <xf numFmtId="4" fontId="10" fillId="0" borderId="7" xfId="3" applyNumberFormat="1" applyFont="1" applyFill="1" applyBorder="1" applyAlignment="1" applyProtection="1">
      <alignment horizontal="center"/>
      <protection hidden="1"/>
    </xf>
    <xf numFmtId="4" fontId="8" fillId="0" borderId="0" xfId="3" applyNumberFormat="1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4" fontId="8" fillId="7" borderId="11" xfId="3" applyNumberFormat="1" applyFont="1" applyFill="1" applyBorder="1" applyAlignment="1" applyProtection="1">
      <alignment horizontal="center"/>
      <protection hidden="1"/>
    </xf>
    <xf numFmtId="4" fontId="10" fillId="0" borderId="11" xfId="3" applyNumberFormat="1" applyFont="1" applyFill="1" applyBorder="1" applyAlignment="1" applyProtection="1">
      <alignment horizontal="center"/>
      <protection hidden="1"/>
    </xf>
    <xf numFmtId="4" fontId="10" fillId="0" borderId="8" xfId="3" applyNumberFormat="1" applyFont="1" applyFill="1" applyBorder="1" applyAlignment="1" applyProtection="1">
      <alignment horizontal="center"/>
      <protection hidden="1"/>
    </xf>
    <xf numFmtId="165" fontId="8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28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" fontId="8" fillId="7" borderId="38" xfId="3" applyNumberFormat="1" applyFont="1" applyFill="1" applyBorder="1" applyAlignment="1" applyProtection="1">
      <alignment horizontal="center"/>
      <protection hidden="1"/>
    </xf>
    <xf numFmtId="4" fontId="10" fillId="0" borderId="27" xfId="3" applyNumberFormat="1" applyFont="1" applyFill="1" applyBorder="1" applyAlignment="1" applyProtection="1">
      <alignment horizontal="center"/>
      <protection hidden="1"/>
    </xf>
    <xf numFmtId="4" fontId="10" fillId="0" borderId="28" xfId="3" applyNumberFormat="1" applyFont="1" applyFill="1" applyBorder="1" applyAlignment="1" applyProtection="1">
      <alignment horizontal="center"/>
      <protection hidden="1"/>
    </xf>
    <xf numFmtId="4" fontId="10" fillId="0" borderId="7" xfId="0" applyNumberFormat="1" applyFont="1" applyBorder="1" applyAlignment="1" applyProtection="1">
      <alignment horizontal="center"/>
      <protection hidden="1"/>
    </xf>
    <xf numFmtId="4" fontId="10" fillId="0" borderId="27" xfId="0" applyNumberFormat="1" applyFont="1" applyBorder="1" applyAlignment="1" applyProtection="1">
      <alignment horizontal="center"/>
      <protection hidden="1"/>
    </xf>
    <xf numFmtId="4" fontId="10" fillId="0" borderId="28" xfId="0" applyNumberFormat="1" applyFont="1" applyBorder="1" applyAlignment="1" applyProtection="1">
      <alignment horizontal="center"/>
      <protection hidden="1"/>
    </xf>
    <xf numFmtId="0" fontId="8" fillId="2" borderId="11" xfId="0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4" fontId="8" fillId="7" borderId="10" xfId="3" applyNumberFormat="1" applyFont="1" applyFill="1" applyBorder="1" applyAlignment="1" applyProtection="1">
      <alignment horizontal="center"/>
      <protection hidden="1"/>
    </xf>
    <xf numFmtId="4" fontId="10" fillId="0" borderId="32" xfId="0" applyNumberFormat="1" applyFont="1" applyBorder="1" applyAlignment="1" applyProtection="1">
      <alignment horizontal="center"/>
      <protection hidden="1"/>
    </xf>
    <xf numFmtId="165" fontId="8" fillId="2" borderId="11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 applyProtection="1">
      <alignment horizontal="center"/>
      <protection hidden="1"/>
    </xf>
    <xf numFmtId="0" fontId="8" fillId="2" borderId="34" xfId="0" applyFont="1" applyFill="1" applyBorder="1" applyAlignment="1">
      <alignment horizontal="center"/>
    </xf>
    <xf numFmtId="164" fontId="8" fillId="2" borderId="34" xfId="0" applyNumberFormat="1" applyFont="1" applyFill="1" applyBorder="1" applyAlignment="1">
      <alignment horizontal="center"/>
    </xf>
    <xf numFmtId="164" fontId="8" fillId="2" borderId="35" xfId="0" applyNumberFormat="1" applyFont="1" applyFill="1" applyBorder="1" applyAlignment="1">
      <alignment horizontal="center"/>
    </xf>
    <xf numFmtId="4" fontId="8" fillId="7" borderId="9" xfId="3" applyNumberFormat="1" applyFont="1" applyFill="1" applyBorder="1" applyAlignment="1" applyProtection="1">
      <alignment horizontal="center"/>
      <protection hidden="1"/>
    </xf>
    <xf numFmtId="4" fontId="10" fillId="0" borderId="34" xfId="0" applyNumberFormat="1" applyFont="1" applyBorder="1" applyAlignment="1" applyProtection="1">
      <alignment horizontal="center"/>
      <protection hidden="1"/>
    </xf>
    <xf numFmtId="4" fontId="10" fillId="0" borderId="34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/>
    <xf numFmtId="166" fontId="3" fillId="0" borderId="0" xfId="0" applyNumberFormat="1" applyFont="1" applyAlignment="1"/>
    <xf numFmtId="166" fontId="3" fillId="0" borderId="0" xfId="0" applyNumberFormat="1" applyFont="1" applyFill="1" applyAlignment="1"/>
    <xf numFmtId="166" fontId="11" fillId="7" borderId="36" xfId="0" applyNumberFormat="1" applyFont="1" applyFill="1" applyBorder="1" applyAlignment="1"/>
    <xf numFmtId="166" fontId="11" fillId="7" borderId="8" xfId="0" applyNumberFormat="1" applyFont="1" applyFill="1" applyBorder="1" applyAlignment="1"/>
    <xf numFmtId="166" fontId="11" fillId="7" borderId="10" xfId="0" applyNumberFormat="1" applyFont="1" applyFill="1" applyBorder="1" applyAlignment="1"/>
    <xf numFmtId="166" fontId="12" fillId="0" borderId="25" xfId="0" applyNumberFormat="1" applyFont="1" applyBorder="1" applyAlignment="1"/>
    <xf numFmtId="166" fontId="12" fillId="0" borderId="13" xfId="0" applyNumberFormat="1" applyFont="1" applyBorder="1" applyAlignment="1"/>
    <xf numFmtId="166" fontId="12" fillId="0" borderId="26" xfId="0" applyNumberFormat="1" applyFont="1" applyBorder="1" applyAlignment="1"/>
    <xf numFmtId="0" fontId="3" fillId="0" borderId="0" xfId="0" applyNumberFormat="1" applyFont="1" applyFill="1" applyAlignment="1"/>
    <xf numFmtId="166" fontId="11" fillId="7" borderId="38" xfId="0" applyNumberFormat="1" applyFont="1" applyFill="1" applyBorder="1" applyAlignment="1"/>
    <xf numFmtId="166" fontId="11" fillId="7" borderId="7" xfId="0" applyNumberFormat="1" applyFont="1" applyFill="1" applyBorder="1" applyAlignment="1"/>
    <xf numFmtId="166" fontId="11" fillId="7" borderId="23" xfId="0" applyNumberFormat="1" applyFont="1" applyFill="1" applyBorder="1" applyAlignment="1"/>
    <xf numFmtId="166" fontId="12" fillId="0" borderId="27" xfId="0" applyNumberFormat="1" applyFont="1" applyBorder="1" applyAlignment="1"/>
    <xf numFmtId="166" fontId="12" fillId="0" borderId="7" xfId="0" applyNumberFormat="1" applyFont="1" applyBorder="1" applyAlignment="1"/>
    <xf numFmtId="166" fontId="12" fillId="0" borderId="28" xfId="0" applyNumberFormat="1" applyFont="1" applyBorder="1" applyAlignment="1"/>
    <xf numFmtId="166" fontId="11" fillId="7" borderId="37" xfId="0" applyNumberFormat="1" applyFont="1" applyFill="1" applyBorder="1" applyAlignment="1"/>
    <xf numFmtId="166" fontId="11" fillId="7" borderId="11" xfId="0" applyNumberFormat="1" applyFont="1" applyFill="1" applyBorder="1" applyAlignment="1"/>
    <xf numFmtId="166" fontId="11" fillId="7" borderId="12" xfId="0" applyNumberFormat="1" applyFont="1" applyFill="1" applyBorder="1" applyAlignment="1"/>
    <xf numFmtId="166" fontId="12" fillId="0" borderId="29" xfId="0" applyNumberFormat="1" applyFont="1" applyBorder="1" applyAlignment="1"/>
    <xf numFmtId="166" fontId="12" fillId="0" borderId="11" xfId="0" applyNumberFormat="1" applyFont="1" applyBorder="1" applyAlignment="1"/>
    <xf numFmtId="166" fontId="12" fillId="0" borderId="30" xfId="0" applyNumberFormat="1" applyFont="1" applyBorder="1" applyAlignment="1"/>
    <xf numFmtId="166" fontId="12" fillId="0" borderId="31" xfId="0" applyNumberFormat="1" applyFont="1" applyBorder="1" applyAlignment="1"/>
    <xf numFmtId="166" fontId="12" fillId="0" borderId="8" xfId="0" applyNumberFormat="1" applyFont="1" applyBorder="1" applyAlignment="1"/>
    <xf numFmtId="166" fontId="12" fillId="0" borderId="32" xfId="0" applyNumberFormat="1" applyFont="1" applyBorder="1" applyAlignment="1"/>
    <xf numFmtId="0" fontId="8" fillId="2" borderId="7" xfId="0" applyFont="1" applyFill="1" applyBorder="1" applyAlignment="1"/>
    <xf numFmtId="0" fontId="8" fillId="2" borderId="34" xfId="0" applyFont="1" applyFill="1" applyBorder="1" applyAlignment="1"/>
    <xf numFmtId="166" fontId="11" fillId="7" borderId="39" xfId="0" applyNumberFormat="1" applyFont="1" applyFill="1" applyBorder="1" applyAlignment="1"/>
    <xf numFmtId="166" fontId="11" fillId="7" borderId="24" xfId="0" applyNumberFormat="1" applyFont="1" applyFill="1" applyBorder="1" applyAlignment="1"/>
    <xf numFmtId="166" fontId="12" fillId="0" borderId="33" xfId="0" applyNumberFormat="1" applyFont="1" applyBorder="1" applyAlignment="1"/>
    <xf numFmtId="166" fontId="12" fillId="0" borderId="35" xfId="0" applyNumberFormat="1" applyFont="1" applyBorder="1" applyAlignment="1"/>
    <xf numFmtId="166" fontId="12" fillId="0" borderId="7" xfId="0" applyNumberFormat="1" applyFont="1" applyFill="1" applyBorder="1" applyAlignment="1"/>
    <xf numFmtId="4" fontId="10" fillId="0" borderId="7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8" borderId="5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/>
    <xf numFmtId="4" fontId="16" fillId="7" borderId="6" xfId="3" applyNumberFormat="1" applyFont="1" applyFill="1" applyBorder="1" applyAlignment="1" applyProtection="1">
      <alignment horizontal="center"/>
      <protection hidden="1"/>
    </xf>
    <xf numFmtId="4" fontId="16" fillId="7" borderId="5" xfId="3" applyNumberFormat="1" applyFont="1" applyFill="1" applyBorder="1" applyAlignment="1" applyProtection="1">
      <alignment horizontal="center"/>
      <protection hidden="1"/>
    </xf>
    <xf numFmtId="4" fontId="16" fillId="7" borderId="56" xfId="3" applyNumberFormat="1" applyFont="1" applyFill="1" applyBorder="1" applyAlignment="1" applyProtection="1">
      <alignment horizontal="center"/>
      <protection hidden="1"/>
    </xf>
    <xf numFmtId="4" fontId="16" fillId="7" borderId="55" xfId="3" applyNumberFormat="1" applyFont="1" applyFill="1" applyBorder="1" applyAlignment="1" applyProtection="1">
      <alignment horizontal="center"/>
      <protection hidden="1"/>
    </xf>
    <xf numFmtId="4" fontId="16" fillId="7" borderId="1" xfId="3" applyNumberFormat="1" applyFont="1" applyFill="1" applyBorder="1" applyAlignment="1" applyProtection="1">
      <alignment horizontal="center"/>
      <protection hidden="1"/>
    </xf>
    <xf numFmtId="4" fontId="16" fillId="7" borderId="2" xfId="3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 applyProtection="1">
      <alignment horizontal="center"/>
      <protection hidden="1"/>
    </xf>
    <xf numFmtId="4" fontId="10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6" xfId="0" applyFont="1" applyFill="1" applyBorder="1" applyAlignment="1"/>
    <xf numFmtId="0" fontId="7" fillId="2" borderId="5" xfId="0" applyFont="1" applyFill="1" applyBorder="1" applyAlignment="1">
      <alignment horizontal="center"/>
    </xf>
    <xf numFmtId="4" fontId="7" fillId="2" borderId="4" xfId="3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/>
    <xf numFmtId="0" fontId="7" fillId="2" borderId="2" xfId="0" applyFont="1" applyFill="1" applyBorder="1" applyAlignment="1">
      <alignment horizontal="center"/>
    </xf>
    <xf numFmtId="4" fontId="7" fillId="2" borderId="3" xfId="3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2" fontId="8" fillId="7" borderId="0" xfId="0" applyNumberFormat="1" applyFont="1" applyFill="1" applyAlignment="1" applyProtection="1">
      <alignment horizontal="center" vertical="center"/>
      <protection hidden="1"/>
    </xf>
    <xf numFmtId="166" fontId="3" fillId="0" borderId="0" xfId="0" applyNumberFormat="1" applyFont="1" applyFill="1" applyAlignment="1">
      <alignment vertical="center"/>
    </xf>
    <xf numFmtId="0" fontId="18" fillId="2" borderId="0" xfId="0" applyFont="1" applyFill="1" applyBorder="1" applyAlignment="1">
      <alignment horizontal="left" vertical="center" wrapText="1"/>
    </xf>
    <xf numFmtId="0" fontId="22" fillId="9" borderId="18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9" fontId="23" fillId="9" borderId="14" xfId="1" applyFont="1" applyFill="1" applyBorder="1" applyAlignment="1" applyProtection="1">
      <alignment horizontal="center" vertical="center"/>
      <protection hidden="1"/>
    </xf>
    <xf numFmtId="9" fontId="23" fillId="9" borderId="15" xfId="1" applyFont="1" applyFill="1" applyBorder="1" applyAlignment="1" applyProtection="1">
      <alignment horizontal="center" vertical="center"/>
      <protection hidden="1"/>
    </xf>
    <xf numFmtId="9" fontId="23" fillId="9" borderId="16" xfId="1" applyFont="1" applyFill="1" applyBorder="1" applyAlignment="1" applyProtection="1">
      <alignment horizontal="center" vertical="center"/>
      <protection hidden="1"/>
    </xf>
    <xf numFmtId="0" fontId="27" fillId="2" borderId="31" xfId="0" applyFont="1" applyFill="1" applyBorder="1" applyAlignment="1">
      <alignment horizontal="left" vertical="top"/>
    </xf>
    <xf numFmtId="0" fontId="27" fillId="2" borderId="27" xfId="0" applyFont="1" applyFill="1" applyBorder="1" applyAlignment="1">
      <alignment horizontal="left" vertical="top"/>
    </xf>
    <xf numFmtId="0" fontId="27" fillId="2" borderId="29" xfId="0" applyFont="1" applyFill="1" applyBorder="1" applyAlignment="1">
      <alignment horizontal="left" vertical="top"/>
    </xf>
    <xf numFmtId="0" fontId="26" fillId="2" borderId="31" xfId="0" applyFont="1" applyFill="1" applyBorder="1" applyAlignment="1">
      <alignment horizontal="left" vertical="top" wrapText="1"/>
    </xf>
    <xf numFmtId="0" fontId="26" fillId="2" borderId="27" xfId="0" applyFont="1" applyFill="1" applyBorder="1" applyAlignment="1">
      <alignment horizontal="left" vertical="top" wrapText="1"/>
    </xf>
    <xf numFmtId="0" fontId="26" fillId="2" borderId="33" xfId="0" applyFont="1" applyFill="1" applyBorder="1" applyAlignment="1">
      <alignment horizontal="left" vertical="top" wrapText="1"/>
    </xf>
    <xf numFmtId="164" fontId="8" fillId="10" borderId="42" xfId="0" applyNumberFormat="1" applyFont="1" applyFill="1" applyBorder="1" applyAlignment="1">
      <alignment horizontal="center" vertical="center" wrapText="1"/>
    </xf>
    <xf numFmtId="164" fontId="8" fillId="10" borderId="30" xfId="0" applyNumberFormat="1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left" vertical="top" wrapText="1"/>
    </xf>
    <xf numFmtId="0" fontId="24" fillId="2" borderId="27" xfId="0" applyFont="1" applyFill="1" applyBorder="1" applyAlignment="1">
      <alignment horizontal="left" vertical="top" wrapText="1"/>
    </xf>
    <xf numFmtId="0" fontId="24" fillId="2" borderId="29" xfId="0" applyFont="1" applyFill="1" applyBorder="1" applyAlignment="1">
      <alignment horizontal="left" vertical="top" wrapText="1"/>
    </xf>
    <xf numFmtId="0" fontId="25" fillId="2" borderId="31" xfId="0" applyFont="1" applyFill="1" applyBorder="1" applyAlignment="1">
      <alignment horizontal="left" vertical="top" wrapText="1"/>
    </xf>
    <xf numFmtId="0" fontId="25" fillId="2" borderId="27" xfId="0" applyFont="1" applyFill="1" applyBorder="1" applyAlignment="1">
      <alignment horizontal="left" vertical="top" wrapText="1"/>
    </xf>
    <xf numFmtId="0" fontId="25" fillId="2" borderId="29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8" fillId="10" borderId="4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164" fontId="8" fillId="10" borderId="41" xfId="0" applyNumberFormat="1" applyFont="1" applyFill="1" applyBorder="1" applyAlignment="1">
      <alignment horizontal="center" vertical="center" wrapText="1"/>
    </xf>
    <xf numFmtId="164" fontId="8" fillId="10" borderId="11" xfId="0" applyNumberFormat="1" applyFont="1" applyFill="1" applyBorder="1" applyAlignment="1">
      <alignment horizontal="center" vertical="center" wrapText="1"/>
    </xf>
    <xf numFmtId="2" fontId="9" fillId="7" borderId="36" xfId="0" applyNumberFormat="1" applyFont="1" applyFill="1" applyBorder="1" applyAlignment="1" applyProtection="1">
      <alignment horizontal="center" vertical="center"/>
      <protection hidden="1"/>
    </xf>
    <xf numFmtId="2" fontId="9" fillId="7" borderId="8" xfId="0" applyNumberFormat="1" applyFont="1" applyFill="1" applyBorder="1" applyAlignment="1" applyProtection="1">
      <alignment horizontal="center" vertical="center"/>
      <protection hidden="1"/>
    </xf>
    <xf numFmtId="2" fontId="9" fillId="7" borderId="10" xfId="0" applyNumberFormat="1" applyFont="1" applyFill="1" applyBorder="1" applyAlignment="1" applyProtection="1">
      <alignment horizontal="center" vertical="center"/>
      <protection hidden="1"/>
    </xf>
    <xf numFmtId="2" fontId="21" fillId="9" borderId="17" xfId="0" applyNumberFormat="1" applyFont="1" applyFill="1" applyBorder="1" applyAlignment="1" applyProtection="1">
      <alignment horizontal="center" vertical="center"/>
      <protection hidden="1"/>
    </xf>
    <xf numFmtId="2" fontId="21" fillId="9" borderId="18" xfId="0" applyNumberFormat="1" applyFont="1" applyFill="1" applyBorder="1" applyAlignment="1" applyProtection="1">
      <alignment horizontal="center" vertical="center"/>
      <protection hidden="1"/>
    </xf>
    <xf numFmtId="2" fontId="21" fillId="9" borderId="19" xfId="0" applyNumberFormat="1" applyFont="1" applyFill="1" applyBorder="1" applyAlignment="1" applyProtection="1">
      <alignment horizontal="center" vertical="center"/>
      <protection hidden="1"/>
    </xf>
    <xf numFmtId="0" fontId="15" fillId="2" borderId="43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</cellXfs>
  <cellStyles count="4">
    <cellStyle name="Обычный 6" xfId="2" xr:uid="{63008D22-1AE4-E944-B5CF-788175F4A004}"/>
    <cellStyle name="Обычный_Лист1 3 2" xfId="3" xr:uid="{2F86EC8A-5DD3-1E47-9EF8-6B4E34F69EB5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7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9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12" Type="http://schemas.openxmlformats.org/officeDocument/2006/relationships/image" Target="../media/image8.png"/><Relationship Id="rId17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microsoft.com/office/2007/relationships/hdphoto" Target="../media/hdphoto5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7.png"/><Relationship Id="rId5" Type="http://schemas.microsoft.com/office/2007/relationships/hdphoto" Target="../media/hdphoto2.wdp"/><Relationship Id="rId15" Type="http://schemas.openxmlformats.org/officeDocument/2006/relationships/image" Target="../media/image11.png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microsoft.com/office/2007/relationships/hdphoto" Target="../media/hdphoto4.wdp"/><Relationship Id="rId1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51</xdr:row>
      <xdr:rowOff>71120</xdr:rowOff>
    </xdr:from>
    <xdr:to>
      <xdr:col>1</xdr:col>
      <xdr:colOff>2340365</xdr:colOff>
      <xdr:row>59</xdr:row>
      <xdr:rowOff>62479</xdr:rowOff>
    </xdr:to>
    <xdr:pic>
      <xdr:nvPicPr>
        <xdr:cNvPr id="6" name="Picture 5" descr="/var/folders/kh/s3v46dcd1c7dsn1vjzsl653r0000gp/T/com.microsoft.Excel/WebArchiveCopyPasteTempFiles/556_big.jpg">
          <a:extLst>
            <a:ext uri="{FF2B5EF4-FFF2-40B4-BE49-F238E27FC236}">
              <a16:creationId xmlns:a16="http://schemas.microsoft.com/office/drawing/2014/main" id="{9F42B9C0-FAB9-9045-8853-4CB80F6B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  <a14:imgEffect>
                    <a14:saturation sat="66000"/>
                  </a14:imgEffect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8920480"/>
          <a:ext cx="2187966" cy="145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222481</xdr:colOff>
      <xdr:row>68</xdr:row>
      <xdr:rowOff>71013</xdr:rowOff>
    </xdr:from>
    <xdr:to>
      <xdr:col>1</xdr:col>
      <xdr:colOff>2193636</xdr:colOff>
      <xdr:row>78</xdr:row>
      <xdr:rowOff>27359</xdr:rowOff>
    </xdr:to>
    <xdr:pic>
      <xdr:nvPicPr>
        <xdr:cNvPr id="10" name="Picture 9" descr="/var/folders/kh/s3v46dcd1c7dsn1vjzsl653r0000gp/T/com.microsoft.Excel/WebArchiveCopyPasteTempFiles/profil_c-700x700.jpg">
          <a:extLst>
            <a:ext uri="{FF2B5EF4-FFF2-40B4-BE49-F238E27FC236}">
              <a16:creationId xmlns:a16="http://schemas.microsoft.com/office/drawing/2014/main" id="{D77524A6-3A9F-6F4A-9F0D-94B72301B0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23286" b="81143" l="0" r="1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1197" b="18205"/>
        <a:stretch/>
      </xdr:blipFill>
      <xdr:spPr bwMode="auto">
        <a:xfrm flipH="1">
          <a:off x="326390" y="11985922"/>
          <a:ext cx="1971155" cy="1711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41218</xdr:colOff>
      <xdr:row>81</xdr:row>
      <xdr:rowOff>2923</xdr:rowOff>
    </xdr:from>
    <xdr:to>
      <xdr:col>1</xdr:col>
      <xdr:colOff>1692180</xdr:colOff>
      <xdr:row>87</xdr:row>
      <xdr:rowOff>2598</xdr:rowOff>
    </xdr:to>
    <xdr:pic>
      <xdr:nvPicPr>
        <xdr:cNvPr id="11" name="Picture 10" descr="/var/folders/kh/s3v46dcd1c7dsn1vjzsl653r0000gp/T/com.microsoft.Excel/WebArchiveCopyPasteTempFiles/62f5ac6ed5169109de135490fce7766b.jpg">
          <a:extLst>
            <a:ext uri="{FF2B5EF4-FFF2-40B4-BE49-F238E27FC236}">
              <a16:creationId xmlns:a16="http://schemas.microsoft.com/office/drawing/2014/main" id="{B4629386-BB3B-4349-B4A7-BF81AE6B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colorTemperature colorTemp="53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27" y="14192287"/>
          <a:ext cx="1650962" cy="1038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497114</xdr:colOff>
      <xdr:row>92</xdr:row>
      <xdr:rowOff>313613</xdr:rowOff>
    </xdr:from>
    <xdr:to>
      <xdr:col>1</xdr:col>
      <xdr:colOff>1610809</xdr:colOff>
      <xdr:row>95</xdr:row>
      <xdr:rowOff>151052</xdr:rowOff>
    </xdr:to>
    <xdr:pic>
      <xdr:nvPicPr>
        <xdr:cNvPr id="13" name="Picture 12" descr="/var/folders/kh/s3v46dcd1c7dsn1vjzsl653r0000gp/T/com.microsoft.Excel/WebArchiveCopyPasteTempFiles/90_pl_artykul.jpg">
          <a:extLst>
            <a:ext uri="{FF2B5EF4-FFF2-40B4-BE49-F238E27FC236}">
              <a16:creationId xmlns:a16="http://schemas.microsoft.com/office/drawing/2014/main" id="{A7C93FF7-33CB-B44C-A2D1-25CDFAE7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colorTemperature colorTemp="53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3" y="17077613"/>
          <a:ext cx="1113695" cy="841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233680</xdr:colOff>
      <xdr:row>29</xdr:row>
      <xdr:rowOff>121920</xdr:rowOff>
    </xdr:from>
    <xdr:to>
      <xdr:col>1</xdr:col>
      <xdr:colOff>2421646</xdr:colOff>
      <xdr:row>37</xdr:row>
      <xdr:rowOff>113281</xdr:rowOff>
    </xdr:to>
    <xdr:pic>
      <xdr:nvPicPr>
        <xdr:cNvPr id="14" name="Picture 13" descr="/var/folders/kh/s3v46dcd1c7dsn1vjzsl653r0000gp/T/com.microsoft.Excel/WebArchiveCopyPasteTempFiles/556_big.jpg">
          <a:extLst>
            <a:ext uri="{FF2B5EF4-FFF2-40B4-BE49-F238E27FC236}">
              <a16:creationId xmlns:a16="http://schemas.microsoft.com/office/drawing/2014/main" id="{3A77B73D-D7E4-D040-BFDC-13E39A96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  <a14:imgEffect>
                    <a14:saturation sat="66000"/>
                  </a14:imgEffect>
                  <a14:imgEffect>
                    <a14:brightnessContrast brigh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947920"/>
          <a:ext cx="2187966" cy="145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25017</xdr:rowOff>
    </xdr:from>
    <xdr:to>
      <xdr:col>2</xdr:col>
      <xdr:colOff>326936</xdr:colOff>
      <xdr:row>19</xdr:row>
      <xdr:rowOff>81506</xdr:rowOff>
    </xdr:to>
    <xdr:pic>
      <xdr:nvPicPr>
        <xdr:cNvPr id="15" name="Picture 14" descr="/var/folders/kh/s3v46dcd1c7dsn1vjzsl653r0000gp/T/com.microsoft.Excel/WebArchiveCopyPasteTempFiles/1sp-21h41.JPG">
          <a:extLst>
            <a:ext uri="{FF2B5EF4-FFF2-40B4-BE49-F238E27FC236}">
              <a16:creationId xmlns:a16="http://schemas.microsoft.com/office/drawing/2014/main" id="{6FE208A6-2A4D-3240-A9A8-70F8E5E49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1835"/>
          <a:ext cx="3040118" cy="2296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1513416</xdr:colOff>
      <xdr:row>81</xdr:row>
      <xdr:rowOff>42334</xdr:rowOff>
    </xdr:from>
    <xdr:to>
      <xdr:col>1</xdr:col>
      <xdr:colOff>2582333</xdr:colOff>
      <xdr:row>87</xdr:row>
      <xdr:rowOff>164508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6539EAA-CC91-8D42-B54F-3E971239A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9249" y="14795501"/>
          <a:ext cx="1068917" cy="120167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476250</xdr:colOff>
      <xdr:row>40</xdr:row>
      <xdr:rowOff>105833</xdr:rowOff>
    </xdr:from>
    <xdr:to>
      <xdr:col>1</xdr:col>
      <xdr:colOff>1936751</xdr:colOff>
      <xdr:row>49</xdr:row>
      <xdr:rowOff>125909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FF57A2-C442-8F43-B334-A7DDA1EB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2083" y="7461250"/>
          <a:ext cx="1460501" cy="1639326"/>
        </a:xfrm>
        <a:prstGeom prst="rect">
          <a:avLst/>
        </a:prstGeom>
      </xdr:spPr>
    </xdr:pic>
    <xdr:clientData/>
  </xdr:twoCellAnchor>
  <xdr:twoCellAnchor editAs="oneCell">
    <xdr:from>
      <xdr:col>1</xdr:col>
      <xdr:colOff>1506682</xdr:colOff>
      <xdr:row>73</xdr:row>
      <xdr:rowOff>75045</xdr:rowOff>
    </xdr:from>
    <xdr:to>
      <xdr:col>1</xdr:col>
      <xdr:colOff>2565016</xdr:colOff>
      <xdr:row>77</xdr:row>
      <xdr:rowOff>137386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02FEC1B-1FB5-7F48-A5D2-F8D4FE33A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0591" y="12855863"/>
          <a:ext cx="1058334" cy="755069"/>
        </a:xfrm>
        <a:prstGeom prst="rect">
          <a:avLst/>
        </a:prstGeom>
      </xdr:spPr>
    </xdr:pic>
    <xdr:clientData/>
  </xdr:twoCellAnchor>
  <xdr:twoCellAnchor editAs="oneCell">
    <xdr:from>
      <xdr:col>1</xdr:col>
      <xdr:colOff>1431636</xdr:colOff>
      <xdr:row>13</xdr:row>
      <xdr:rowOff>108336</xdr:rowOff>
    </xdr:from>
    <xdr:to>
      <xdr:col>1</xdr:col>
      <xdr:colOff>2547185</xdr:colOff>
      <xdr:row>19</xdr:row>
      <xdr:rowOff>107757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B3677F2E-092C-1F4E-BE1A-ACA0FD33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5545" y="2452063"/>
          <a:ext cx="1115549" cy="1038512"/>
        </a:xfrm>
        <a:prstGeom prst="rect">
          <a:avLst/>
        </a:prstGeom>
      </xdr:spPr>
    </xdr:pic>
    <xdr:clientData/>
  </xdr:twoCellAnchor>
  <xdr:twoCellAnchor editAs="oneCell">
    <xdr:from>
      <xdr:col>1</xdr:col>
      <xdr:colOff>973919</xdr:colOff>
      <xdr:row>88</xdr:row>
      <xdr:rowOff>298976</xdr:rowOff>
    </xdr:from>
    <xdr:to>
      <xdr:col>1</xdr:col>
      <xdr:colOff>2529212</xdr:colOff>
      <xdr:row>91</xdr:row>
      <xdr:rowOff>296337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AE01132-7B72-A44E-8F8C-3EA3D740C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BEBA8EAE-BF5A-486C-A8C5-ECC9F3942E4B}">
              <a14:imgProps xmlns:a14="http://schemas.microsoft.com/office/drawing/2010/main">
                <a14:imgLayer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1354567" y="15446964"/>
          <a:ext cx="1001816" cy="1555293"/>
        </a:xfrm>
        <a:prstGeom prst="rect">
          <a:avLst/>
        </a:prstGeom>
      </xdr:spPr>
    </xdr:pic>
    <xdr:clientData/>
  </xdr:twoCellAnchor>
  <xdr:twoCellAnchor editAs="oneCell">
    <xdr:from>
      <xdr:col>1</xdr:col>
      <xdr:colOff>12584</xdr:colOff>
      <xdr:row>89</xdr:row>
      <xdr:rowOff>97483</xdr:rowOff>
    </xdr:from>
    <xdr:to>
      <xdr:col>1</xdr:col>
      <xdr:colOff>1205539</xdr:colOff>
      <xdr:row>91</xdr:row>
      <xdr:rowOff>40315</xdr:rowOff>
    </xdr:to>
    <xdr:pic>
      <xdr:nvPicPr>
        <xdr:cNvPr id="12" name="Picture 11" descr="/var/folders/kh/s3v46dcd1c7dsn1vjzsl653r0000gp/T/com.microsoft.Excel/WebArchiveCopyPasteTempFiles/1760b5f4186de5554a191cfee339f870.jpg">
          <a:extLst>
            <a:ext uri="{FF2B5EF4-FFF2-40B4-BE49-F238E27FC236}">
              <a16:creationId xmlns:a16="http://schemas.microsoft.com/office/drawing/2014/main" id="{84931227-1925-A743-82FA-67812DE1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sharpenSoften amount="5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3" y="15857028"/>
          <a:ext cx="1192955" cy="6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1883833</xdr:colOff>
      <xdr:row>92</xdr:row>
      <xdr:rowOff>179919</xdr:rowOff>
    </xdr:from>
    <xdr:to>
      <xdr:col>1</xdr:col>
      <xdr:colOff>2550583</xdr:colOff>
      <xdr:row>95</xdr:row>
      <xdr:rowOff>217451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49485FB-59E8-7E46-859A-7F0B48E02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89666" y="17515419"/>
          <a:ext cx="666750" cy="1021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3</xdr:row>
      <xdr:rowOff>139700</xdr:rowOff>
    </xdr:from>
    <xdr:to>
      <xdr:col>1</xdr:col>
      <xdr:colOff>2182706</xdr:colOff>
      <xdr:row>11</xdr:row>
      <xdr:rowOff>63500</xdr:rowOff>
    </xdr:to>
    <xdr:pic>
      <xdr:nvPicPr>
        <xdr:cNvPr id="3" name="Picture 2" descr="page1image51163952">
          <a:extLst>
            <a:ext uri="{FF2B5EF4-FFF2-40B4-BE49-F238E27FC236}">
              <a16:creationId xmlns:a16="http://schemas.microsoft.com/office/drawing/2014/main" id="{0D90B715-BF78-A948-851C-D50CE343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199" y="1308100"/>
          <a:ext cx="2030307" cy="195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D090-C67B-1043-987D-272C735C316E}">
  <dimension ref="A1:AF110"/>
  <sheetViews>
    <sheetView tabSelected="1" view="pageBreakPreview" zoomScale="110" zoomScaleNormal="120" zoomScaleSheetLayoutView="110" workbookViewId="0">
      <pane ySplit="5" topLeftCell="A6" activePane="bottomLeft" state="frozen"/>
      <selection pane="bottomLeft" activeCell="T4" sqref="T4"/>
    </sheetView>
  </sheetViews>
  <sheetFormatPr baseColWidth="10" defaultRowHeight="14" x14ac:dyDescent="0.2"/>
  <cols>
    <col min="1" max="1" width="1.33203125" style="64" customWidth="1"/>
    <col min="2" max="2" width="34.1640625" style="64" customWidth="1"/>
    <col min="3" max="3" width="19.33203125" style="64" customWidth="1"/>
    <col min="4" max="6" width="7.33203125" style="62" customWidth="1"/>
    <col min="7" max="7" width="8.33203125" style="62" customWidth="1"/>
    <col min="8" max="8" width="8.5" style="62" customWidth="1"/>
    <col min="9" max="9" width="9.33203125" style="1" hidden="1" customWidth="1"/>
    <col min="10" max="11" width="8.1640625" style="1" hidden="1" customWidth="1"/>
    <col min="12" max="12" width="9.33203125" style="1" hidden="1" customWidth="1"/>
    <col min="13" max="16" width="10.6640625" style="63" customWidth="1"/>
    <col min="17" max="17" width="9.1640625" style="64" bestFit="1" customWidth="1"/>
    <col min="18" max="23" width="8.83203125" style="65" customWidth="1"/>
    <col min="24" max="16384" width="10.83203125" style="64"/>
  </cols>
  <sheetData>
    <row r="1" spans="2:32" s="143" customFormat="1" ht="2" customHeight="1" x14ac:dyDescent="0.2">
      <c r="B1" s="139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42"/>
      <c r="O1" s="142"/>
      <c r="P1" s="142"/>
      <c r="R1" s="144"/>
      <c r="S1" s="144"/>
      <c r="T1" s="144"/>
      <c r="U1" s="144"/>
      <c r="V1" s="144"/>
      <c r="W1" s="144"/>
    </row>
    <row r="2" spans="2:32" s="143" customFormat="1" ht="20" customHeight="1" thickBot="1" x14ac:dyDescent="0.25">
      <c r="B2" s="149" t="s">
        <v>134</v>
      </c>
      <c r="C2" s="149"/>
      <c r="D2" s="149"/>
      <c r="E2" s="149"/>
      <c r="F2" s="149"/>
      <c r="G2" s="149"/>
      <c r="H2" s="149"/>
      <c r="I2" s="141"/>
      <c r="J2" s="141"/>
      <c r="K2" s="141"/>
      <c r="L2" s="141"/>
      <c r="M2" s="148" t="s">
        <v>131</v>
      </c>
      <c r="N2" s="148"/>
      <c r="O2" s="148"/>
      <c r="P2" s="148"/>
      <c r="R2" s="144"/>
      <c r="S2" s="144"/>
      <c r="T2" s="144"/>
      <c r="U2" s="144"/>
      <c r="V2" s="144"/>
      <c r="W2" s="144"/>
    </row>
    <row r="3" spans="2:32" s="143" customFormat="1" ht="20" thickBot="1" x14ac:dyDescent="0.25">
      <c r="B3" s="150"/>
      <c r="C3" s="150"/>
      <c r="D3" s="150"/>
      <c r="E3" s="150"/>
      <c r="F3" s="150"/>
      <c r="G3" s="150"/>
      <c r="H3" s="150"/>
      <c r="I3" s="145"/>
      <c r="J3" s="145"/>
      <c r="K3" s="145"/>
      <c r="L3" s="2"/>
      <c r="M3" s="151">
        <v>0.3</v>
      </c>
      <c r="N3" s="152"/>
      <c r="O3" s="152"/>
      <c r="P3" s="153"/>
      <c r="R3" s="144"/>
      <c r="S3" s="144"/>
      <c r="T3" s="144"/>
      <c r="U3" s="144"/>
      <c r="V3" s="144"/>
      <c r="W3" s="144"/>
    </row>
    <row r="4" spans="2:32" s="143" customFormat="1" ht="15" thickBot="1" x14ac:dyDescent="0.25">
      <c r="B4" s="173" t="s">
        <v>0</v>
      </c>
      <c r="C4" s="175" t="s">
        <v>1</v>
      </c>
      <c r="D4" s="177" t="s">
        <v>2</v>
      </c>
      <c r="E4" s="177" t="s">
        <v>3</v>
      </c>
      <c r="F4" s="177" t="s">
        <v>4</v>
      </c>
      <c r="G4" s="179" t="s">
        <v>5</v>
      </c>
      <c r="H4" s="160" t="s">
        <v>6</v>
      </c>
      <c r="I4" s="181" t="s">
        <v>108</v>
      </c>
      <c r="J4" s="182"/>
      <c r="K4" s="182"/>
      <c r="L4" s="183"/>
      <c r="M4" s="184" t="s">
        <v>107</v>
      </c>
      <c r="N4" s="185"/>
      <c r="O4" s="185"/>
      <c r="P4" s="186"/>
      <c r="R4" s="146"/>
      <c r="S4" s="144"/>
      <c r="T4" s="144"/>
      <c r="U4" s="144"/>
      <c r="V4" s="144"/>
      <c r="W4" s="144"/>
    </row>
    <row r="5" spans="2:32" s="143" customFormat="1" ht="15" thickBot="1" x14ac:dyDescent="0.25">
      <c r="B5" s="174"/>
      <c r="C5" s="176"/>
      <c r="D5" s="178"/>
      <c r="E5" s="178"/>
      <c r="F5" s="178"/>
      <c r="G5" s="180"/>
      <c r="H5" s="161"/>
      <c r="I5" s="3" t="s">
        <v>7</v>
      </c>
      <c r="J5" s="4" t="s">
        <v>8</v>
      </c>
      <c r="K5" s="5" t="s">
        <v>9</v>
      </c>
      <c r="L5" s="6" t="s">
        <v>10</v>
      </c>
      <c r="M5" s="7" t="s">
        <v>7</v>
      </c>
      <c r="N5" s="8" t="s">
        <v>8</v>
      </c>
      <c r="O5" s="9" t="s">
        <v>9</v>
      </c>
      <c r="P5" s="10" t="s">
        <v>10</v>
      </c>
      <c r="R5" s="146"/>
      <c r="S5" s="144"/>
      <c r="T5" s="144"/>
      <c r="U5" s="144"/>
      <c r="V5" s="144"/>
      <c r="W5" s="144"/>
      <c r="Y5" s="144"/>
    </row>
    <row r="6" spans="2:32" x14ac:dyDescent="0.2">
      <c r="B6" s="162" t="s">
        <v>133</v>
      </c>
      <c r="C6" s="11" t="s">
        <v>11</v>
      </c>
      <c r="D6" s="12">
        <v>41.3</v>
      </c>
      <c r="E6" s="12">
        <v>20.6</v>
      </c>
      <c r="F6" s="12">
        <v>1.5</v>
      </c>
      <c r="G6" s="13">
        <v>1.1186666666666667</v>
      </c>
      <c r="H6" s="14" t="s">
        <v>12</v>
      </c>
      <c r="I6" s="113">
        <v>217.87853804217036</v>
      </c>
      <c r="J6" s="114">
        <v>217.87853804217036</v>
      </c>
      <c r="K6" s="114">
        <v>377.8316559662623</v>
      </c>
      <c r="L6" s="114">
        <v>385.54250608802278</v>
      </c>
      <c r="M6" s="70">
        <f>I6*(1-$M$3)</f>
        <v>152.51497662951925</v>
      </c>
      <c r="N6" s="71">
        <f>J6*(1-$M$3)</f>
        <v>152.51497662951925</v>
      </c>
      <c r="O6" s="71">
        <f t="shared" ref="N6:O38" si="0">K6*(1-$M$3)</f>
        <v>264.48215917638362</v>
      </c>
      <c r="P6" s="72">
        <f t="shared" ref="P6:P38" si="1">L6*(1-$M$3)</f>
        <v>269.87975426161591</v>
      </c>
      <c r="R6" s="73"/>
      <c r="Y6" s="65"/>
      <c r="Z6" s="65"/>
      <c r="AA6" s="65"/>
      <c r="AB6" s="65"/>
      <c r="AC6" s="65"/>
      <c r="AD6" s="65"/>
      <c r="AE6" s="65"/>
      <c r="AF6" s="65"/>
    </row>
    <row r="7" spans="2:32" x14ac:dyDescent="0.2">
      <c r="B7" s="163"/>
      <c r="C7" s="16" t="s">
        <v>14</v>
      </c>
      <c r="D7" s="17">
        <v>41.3</v>
      </c>
      <c r="E7" s="17">
        <v>20.6</v>
      </c>
      <c r="F7" s="18">
        <v>2</v>
      </c>
      <c r="G7" s="19">
        <v>1.3346666666666664</v>
      </c>
      <c r="H7" s="20" t="s">
        <v>12</v>
      </c>
      <c r="I7" s="115">
        <v>258.05795691669431</v>
      </c>
      <c r="J7" s="116">
        <v>258.05795691669431</v>
      </c>
      <c r="K7" s="116">
        <v>448.89947833585467</v>
      </c>
      <c r="L7" s="116">
        <v>458.06069217944355</v>
      </c>
      <c r="M7" s="70">
        <f t="shared" ref="M7:M20" si="2">I7*(1-$M$3)</f>
        <v>180.64056984168602</v>
      </c>
      <c r="N7" s="71">
        <f t="shared" ref="N7:N20" si="3">J7*(1-$M$3)</f>
        <v>180.64056984168602</v>
      </c>
      <c r="O7" s="71">
        <f t="shared" ref="O7:O20" si="4">K7*(1-$M$3)</f>
        <v>314.22963483509824</v>
      </c>
      <c r="P7" s="72">
        <f t="shared" ref="P7:P20" si="5">L7*(1-$M$3)</f>
        <v>320.64248452561048</v>
      </c>
      <c r="R7" s="23"/>
      <c r="Y7" s="65"/>
      <c r="Z7" s="65"/>
      <c r="AA7" s="65"/>
      <c r="AB7" s="65"/>
      <c r="AC7" s="65"/>
      <c r="AD7" s="65"/>
    </row>
    <row r="8" spans="2:32" ht="13" customHeight="1" x14ac:dyDescent="0.2">
      <c r="B8" s="163"/>
      <c r="C8" s="24" t="s">
        <v>15</v>
      </c>
      <c r="D8" s="25">
        <v>41.3</v>
      </c>
      <c r="E8" s="25">
        <v>20.6</v>
      </c>
      <c r="F8" s="25">
        <v>2.5</v>
      </c>
      <c r="G8" s="26">
        <v>1.6676666666666666</v>
      </c>
      <c r="H8" s="27" t="s">
        <v>12</v>
      </c>
      <c r="I8" s="115">
        <v>351.02962500916772</v>
      </c>
      <c r="J8" s="116">
        <v>351.02962500916772</v>
      </c>
      <c r="K8" s="116">
        <v>589.43274538022297</v>
      </c>
      <c r="L8" s="116">
        <v>601.46198508186023</v>
      </c>
      <c r="M8" s="70">
        <f t="shared" si="2"/>
        <v>245.72073750641738</v>
      </c>
      <c r="N8" s="71">
        <f t="shared" si="3"/>
        <v>245.72073750641738</v>
      </c>
      <c r="O8" s="71">
        <f t="shared" si="4"/>
        <v>412.60292176615604</v>
      </c>
      <c r="P8" s="72">
        <f t="shared" si="5"/>
        <v>421.02338955730215</v>
      </c>
      <c r="R8" s="66"/>
      <c r="S8"/>
      <c r="Y8" s="65"/>
      <c r="Z8" s="65"/>
      <c r="AA8" s="65"/>
      <c r="AB8" s="65"/>
      <c r="AC8" s="65"/>
      <c r="AD8" s="65"/>
    </row>
    <row r="9" spans="2:32" x14ac:dyDescent="0.2">
      <c r="B9" s="163"/>
      <c r="C9" s="24" t="s">
        <v>16</v>
      </c>
      <c r="D9" s="25">
        <v>41.3</v>
      </c>
      <c r="E9" s="25">
        <v>41.3</v>
      </c>
      <c r="F9" s="25">
        <v>1.5</v>
      </c>
      <c r="G9" s="26">
        <v>1.603</v>
      </c>
      <c r="H9" s="27" t="s">
        <v>12</v>
      </c>
      <c r="I9" s="115">
        <v>309.22790479589747</v>
      </c>
      <c r="J9" s="116">
        <v>309.22790479589747</v>
      </c>
      <c r="K9" s="116">
        <v>538.43924597692649</v>
      </c>
      <c r="L9" s="116">
        <v>549.42780201727192</v>
      </c>
      <c r="M9" s="70">
        <f t="shared" si="2"/>
        <v>216.45953335712821</v>
      </c>
      <c r="N9" s="71">
        <f t="shared" si="3"/>
        <v>216.45953335712821</v>
      </c>
      <c r="O9" s="71">
        <f t="shared" si="4"/>
        <v>376.90747218384854</v>
      </c>
      <c r="P9" s="72">
        <f t="shared" si="5"/>
        <v>384.59946141209031</v>
      </c>
      <c r="Y9" s="65"/>
      <c r="Z9" s="65"/>
      <c r="AA9" s="65"/>
      <c r="AB9" s="65"/>
      <c r="AC9" s="65"/>
      <c r="AD9" s="65"/>
    </row>
    <row r="10" spans="2:32" x14ac:dyDescent="0.2">
      <c r="B10" s="163"/>
      <c r="C10" s="16" t="s">
        <v>17</v>
      </c>
      <c r="D10" s="17">
        <v>41.3</v>
      </c>
      <c r="E10" s="17">
        <v>41.3</v>
      </c>
      <c r="F10" s="18">
        <v>2</v>
      </c>
      <c r="G10" s="19">
        <v>1.97</v>
      </c>
      <c r="H10" s="20" t="s">
        <v>12</v>
      </c>
      <c r="I10" s="115">
        <v>378.6242979406511</v>
      </c>
      <c r="J10" s="116">
        <v>378.6242979406511</v>
      </c>
      <c r="K10" s="116">
        <v>661.07974606455889</v>
      </c>
      <c r="L10" s="116">
        <v>674.57116945363157</v>
      </c>
      <c r="M10" s="70">
        <f t="shared" si="2"/>
        <v>265.03700855845574</v>
      </c>
      <c r="N10" s="71">
        <f t="shared" si="3"/>
        <v>265.03700855845574</v>
      </c>
      <c r="O10" s="71">
        <f t="shared" si="4"/>
        <v>462.75582224519121</v>
      </c>
      <c r="P10" s="72">
        <f t="shared" si="5"/>
        <v>472.19981861754206</v>
      </c>
      <c r="Y10" s="65"/>
      <c r="Z10" s="65"/>
      <c r="AA10" s="65"/>
      <c r="AB10" s="65"/>
      <c r="AC10" s="65"/>
      <c r="AD10" s="65"/>
    </row>
    <row r="11" spans="2:32" x14ac:dyDescent="0.2">
      <c r="B11" s="163"/>
      <c r="C11" s="24" t="s">
        <v>18</v>
      </c>
      <c r="D11" s="25">
        <v>41.3</v>
      </c>
      <c r="E11" s="25">
        <v>41.3</v>
      </c>
      <c r="F11" s="25">
        <v>2.5</v>
      </c>
      <c r="G11" s="26">
        <v>2.4630000000000001</v>
      </c>
      <c r="H11" s="27" t="s">
        <v>12</v>
      </c>
      <c r="I11" s="115">
        <v>516.39344292891656</v>
      </c>
      <c r="J11" s="116">
        <v>516.39344292891656</v>
      </c>
      <c r="K11" s="116">
        <v>869.35824002235529</v>
      </c>
      <c r="L11" s="116">
        <v>887.10024492077071</v>
      </c>
      <c r="M11" s="70">
        <f t="shared" si="2"/>
        <v>361.47541005024158</v>
      </c>
      <c r="N11" s="71">
        <f t="shared" si="3"/>
        <v>361.47541005024158</v>
      </c>
      <c r="O11" s="71">
        <f t="shared" si="4"/>
        <v>608.55076801564871</v>
      </c>
      <c r="P11" s="72">
        <f t="shared" si="5"/>
        <v>620.97017144453946</v>
      </c>
      <c r="Y11" s="65"/>
      <c r="Z11" s="65"/>
      <c r="AA11" s="65"/>
      <c r="AB11" s="65"/>
      <c r="AC11" s="65"/>
      <c r="AD11" s="65"/>
    </row>
    <row r="12" spans="2:32" x14ac:dyDescent="0.2">
      <c r="B12" s="163"/>
      <c r="C12" s="24" t="s">
        <v>120</v>
      </c>
      <c r="D12" s="25">
        <v>41.3</v>
      </c>
      <c r="E12" s="25">
        <v>52</v>
      </c>
      <c r="F12" s="25">
        <v>2.5</v>
      </c>
      <c r="G12" s="26">
        <v>2.9510000000000001</v>
      </c>
      <c r="H12" s="27" t="s">
        <v>12</v>
      </c>
      <c r="I12" s="115">
        <v>618.70769390305838</v>
      </c>
      <c r="J12" s="116">
        <v>618.70769390305838</v>
      </c>
      <c r="K12" s="116">
        <v>1041.6062388574787</v>
      </c>
      <c r="L12" s="116">
        <v>1062.8635090382436</v>
      </c>
      <c r="M12" s="70">
        <f t="shared" si="2"/>
        <v>433.09538573214087</v>
      </c>
      <c r="N12" s="71">
        <f t="shared" si="3"/>
        <v>433.09538573214087</v>
      </c>
      <c r="O12" s="71">
        <f t="shared" si="4"/>
        <v>729.12436720023504</v>
      </c>
      <c r="P12" s="72">
        <f t="shared" si="5"/>
        <v>744.00445632677042</v>
      </c>
      <c r="Y12" s="65"/>
      <c r="Z12" s="65"/>
      <c r="AA12" s="65"/>
      <c r="AB12" s="65"/>
      <c r="AC12" s="65"/>
      <c r="AD12" s="65"/>
    </row>
    <row r="13" spans="2:32" x14ac:dyDescent="0.2">
      <c r="B13" s="163"/>
      <c r="C13" s="24" t="s">
        <v>121</v>
      </c>
      <c r="D13" s="25">
        <v>41.3</v>
      </c>
      <c r="E13" s="25">
        <v>72</v>
      </c>
      <c r="F13" s="25">
        <v>2.5</v>
      </c>
      <c r="G13" s="26">
        <v>3.6669999999999998</v>
      </c>
      <c r="H13" s="27" t="s">
        <v>12</v>
      </c>
      <c r="I13" s="115">
        <v>768.82450475856149</v>
      </c>
      <c r="J13" s="116">
        <v>768.82450475856149</v>
      </c>
      <c r="K13" s="116">
        <v>1294.3307617385206</v>
      </c>
      <c r="L13" s="116">
        <v>1320.7456752433884</v>
      </c>
      <c r="M13" s="70">
        <f t="shared" si="2"/>
        <v>538.17715333099295</v>
      </c>
      <c r="N13" s="71">
        <f t="shared" si="3"/>
        <v>538.17715333099295</v>
      </c>
      <c r="O13" s="71">
        <f t="shared" si="4"/>
        <v>906.03153321696436</v>
      </c>
      <c r="P13" s="72">
        <f t="shared" si="5"/>
        <v>924.52197267037184</v>
      </c>
      <c r="Y13" s="65"/>
      <c r="Z13" s="65"/>
      <c r="AA13" s="65"/>
      <c r="AB13" s="65"/>
      <c r="AC13" s="65"/>
      <c r="AD13" s="65"/>
    </row>
    <row r="14" spans="2:32" x14ac:dyDescent="0.2">
      <c r="B14" s="163"/>
      <c r="C14" s="24" t="s">
        <v>122</v>
      </c>
      <c r="D14" s="25">
        <v>41.3</v>
      </c>
      <c r="E14" s="25">
        <v>72</v>
      </c>
      <c r="F14" s="25">
        <v>2.7</v>
      </c>
      <c r="G14" s="26">
        <v>4.0350000000000001</v>
      </c>
      <c r="H14" s="27" t="s">
        <v>12</v>
      </c>
      <c r="I14" s="115">
        <v>845.97951368988163</v>
      </c>
      <c r="J14" s="116">
        <v>845.97951368988163</v>
      </c>
      <c r="K14" s="116">
        <v>1424.2226952863189</v>
      </c>
      <c r="L14" s="116">
        <v>1453.2884645778763</v>
      </c>
      <c r="M14" s="70">
        <f t="shared" si="2"/>
        <v>592.18565958291708</v>
      </c>
      <c r="N14" s="71">
        <f>J14*(1-$M$3)</f>
        <v>592.18565958291708</v>
      </c>
      <c r="O14" s="71">
        <f t="shared" si="4"/>
        <v>996.95588670042309</v>
      </c>
      <c r="P14" s="72">
        <f t="shared" si="5"/>
        <v>1017.3019252045134</v>
      </c>
      <c r="Y14" s="65"/>
      <c r="Z14" s="65"/>
      <c r="AA14" s="65"/>
      <c r="AB14" s="65"/>
      <c r="AC14" s="65"/>
      <c r="AD14" s="65"/>
    </row>
    <row r="15" spans="2:32" x14ac:dyDescent="0.2">
      <c r="B15" s="163"/>
      <c r="C15" s="24" t="s">
        <v>19</v>
      </c>
      <c r="D15" s="25">
        <v>41.3</v>
      </c>
      <c r="E15" s="25">
        <v>20.6</v>
      </c>
      <c r="F15" s="25">
        <v>1.5</v>
      </c>
      <c r="G15" s="26">
        <v>1.2010000000000001</v>
      </c>
      <c r="H15" s="27" t="s">
        <v>12</v>
      </c>
      <c r="I15" s="115">
        <v>208.72371984426124</v>
      </c>
      <c r="J15" s="116">
        <v>208.72371984426124</v>
      </c>
      <c r="K15" s="116">
        <v>378.91957046941684</v>
      </c>
      <c r="L15" s="116">
        <v>386.65262292797638</v>
      </c>
      <c r="M15" s="70">
        <f t="shared" si="2"/>
        <v>146.10660389098285</v>
      </c>
      <c r="N15" s="71">
        <f t="shared" si="3"/>
        <v>146.10660389098285</v>
      </c>
      <c r="O15" s="71">
        <f t="shared" si="4"/>
        <v>265.24369932859179</v>
      </c>
      <c r="P15" s="72">
        <f t="shared" si="5"/>
        <v>270.65683604958343</v>
      </c>
      <c r="Y15" s="65"/>
      <c r="Z15" s="65"/>
      <c r="AA15" s="65"/>
      <c r="AB15" s="65"/>
      <c r="AC15" s="65"/>
      <c r="AD15" s="65"/>
    </row>
    <row r="16" spans="2:32" x14ac:dyDescent="0.2">
      <c r="B16" s="163"/>
      <c r="C16" s="16" t="s">
        <v>20</v>
      </c>
      <c r="D16" s="17">
        <v>41.3</v>
      </c>
      <c r="E16" s="17">
        <v>20.6</v>
      </c>
      <c r="F16" s="18">
        <v>2</v>
      </c>
      <c r="G16" s="19">
        <v>1.444</v>
      </c>
      <c r="H16" s="20" t="s">
        <v>12</v>
      </c>
      <c r="I16" s="115">
        <v>249.33391471469497</v>
      </c>
      <c r="J16" s="116">
        <v>249.33391471469497</v>
      </c>
      <c r="K16" s="116">
        <v>453.71440678932714</v>
      </c>
      <c r="L16" s="116">
        <v>462.97388447890523</v>
      </c>
      <c r="M16" s="70">
        <f t="shared" si="2"/>
        <v>174.53374030028647</v>
      </c>
      <c r="N16" s="71">
        <f t="shared" si="3"/>
        <v>174.53374030028647</v>
      </c>
      <c r="O16" s="71">
        <f t="shared" si="4"/>
        <v>317.60008475252897</v>
      </c>
      <c r="P16" s="72">
        <f t="shared" si="5"/>
        <v>324.08171913523364</v>
      </c>
      <c r="Y16" s="65"/>
      <c r="Z16" s="65"/>
      <c r="AA16" s="65"/>
      <c r="AB16" s="65"/>
      <c r="AC16" s="65"/>
      <c r="AD16" s="65"/>
    </row>
    <row r="17" spans="2:30" x14ac:dyDescent="0.2">
      <c r="B17" s="163"/>
      <c r="C17" s="24" t="s">
        <v>21</v>
      </c>
      <c r="D17" s="25">
        <v>41.3</v>
      </c>
      <c r="E17" s="25">
        <v>20.6</v>
      </c>
      <c r="F17" s="25">
        <v>2.5</v>
      </c>
      <c r="G17" s="26">
        <v>1.806</v>
      </c>
      <c r="H17" s="27" t="s">
        <v>12</v>
      </c>
      <c r="I17" s="115">
        <v>344.07657108485768</v>
      </c>
      <c r="J17" s="116">
        <v>344.07657108485768</v>
      </c>
      <c r="K17" s="116">
        <v>602.32273793908303</v>
      </c>
      <c r="L17" s="116">
        <v>614.61503871335003</v>
      </c>
      <c r="M17" s="70">
        <f t="shared" si="2"/>
        <v>240.85359975940037</v>
      </c>
      <c r="N17" s="71">
        <f t="shared" si="3"/>
        <v>240.85359975940037</v>
      </c>
      <c r="O17" s="71">
        <f t="shared" si="4"/>
        <v>421.6259165573581</v>
      </c>
      <c r="P17" s="72">
        <f t="shared" si="5"/>
        <v>430.23052709934501</v>
      </c>
      <c r="Y17" s="65"/>
      <c r="Z17" s="65"/>
      <c r="AA17" s="65"/>
      <c r="AB17" s="65"/>
      <c r="AC17" s="65"/>
      <c r="AD17" s="65"/>
    </row>
    <row r="18" spans="2:30" x14ac:dyDescent="0.2">
      <c r="B18" s="163"/>
      <c r="C18" s="24" t="s">
        <v>22</v>
      </c>
      <c r="D18" s="25">
        <v>41.3</v>
      </c>
      <c r="E18" s="25">
        <v>41.3</v>
      </c>
      <c r="F18" s="25">
        <v>1.5</v>
      </c>
      <c r="G18" s="26">
        <v>1.6890000000000001</v>
      </c>
      <c r="H18" s="27" t="s">
        <v>12</v>
      </c>
      <c r="I18" s="115">
        <v>279.84551204526144</v>
      </c>
      <c r="J18" s="116">
        <v>279.84551204526144</v>
      </c>
      <c r="K18" s="116">
        <v>509.11179830073411</v>
      </c>
      <c r="L18" s="116">
        <v>519.50183500074911</v>
      </c>
      <c r="M18" s="70">
        <f t="shared" si="2"/>
        <v>195.891858431683</v>
      </c>
      <c r="N18" s="71">
        <f t="shared" si="3"/>
        <v>195.891858431683</v>
      </c>
      <c r="O18" s="71">
        <f t="shared" si="4"/>
        <v>356.37825881051384</v>
      </c>
      <c r="P18" s="72">
        <f t="shared" si="5"/>
        <v>363.65128450052435</v>
      </c>
      <c r="Y18" s="65"/>
      <c r="Z18" s="65"/>
      <c r="AA18" s="65"/>
      <c r="AB18" s="65"/>
      <c r="AC18" s="65"/>
      <c r="AD18" s="65"/>
    </row>
    <row r="19" spans="2:30" x14ac:dyDescent="0.2">
      <c r="B19" s="163"/>
      <c r="C19" s="16" t="s">
        <v>23</v>
      </c>
      <c r="D19" s="17">
        <v>41.3</v>
      </c>
      <c r="E19" s="17">
        <v>41.3</v>
      </c>
      <c r="F19" s="18">
        <v>2</v>
      </c>
      <c r="G19" s="19">
        <v>2.08</v>
      </c>
      <c r="H19" s="20" t="s">
        <v>12</v>
      </c>
      <c r="I19" s="115">
        <v>343.1501613450634</v>
      </c>
      <c r="J19" s="116">
        <v>343.1501613450634</v>
      </c>
      <c r="K19" s="116">
        <v>625.62416286519465</v>
      </c>
      <c r="L19" s="116">
        <v>638.39200292366797</v>
      </c>
      <c r="M19" s="70">
        <f t="shared" si="2"/>
        <v>240.20511294154437</v>
      </c>
      <c r="N19" s="71">
        <f t="shared" si="3"/>
        <v>240.20511294154437</v>
      </c>
      <c r="O19" s="71">
        <f t="shared" si="4"/>
        <v>437.93691400563625</v>
      </c>
      <c r="P19" s="72">
        <f t="shared" si="5"/>
        <v>446.87440204656758</v>
      </c>
      <c r="Y19" s="65"/>
      <c r="Z19" s="65"/>
      <c r="AA19" s="65"/>
      <c r="AB19" s="65"/>
      <c r="AC19" s="65"/>
      <c r="AD19" s="65"/>
    </row>
    <row r="20" spans="2:30" ht="15" thickBot="1" x14ac:dyDescent="0.25">
      <c r="B20" s="164"/>
      <c r="C20" s="28" t="s">
        <v>24</v>
      </c>
      <c r="D20" s="29">
        <v>41.3</v>
      </c>
      <c r="E20" s="29">
        <v>41.3</v>
      </c>
      <c r="F20" s="29">
        <v>2.5</v>
      </c>
      <c r="G20" s="30">
        <v>2.6</v>
      </c>
      <c r="H20" s="31" t="s">
        <v>12</v>
      </c>
      <c r="I20" s="117">
        <v>493.6792061854448</v>
      </c>
      <c r="J20" s="118">
        <v>493.6792061854448</v>
      </c>
      <c r="K20" s="118">
        <v>865.46529191129616</v>
      </c>
      <c r="L20" s="118">
        <v>883.12784888907777</v>
      </c>
      <c r="M20" s="70">
        <f t="shared" si="2"/>
        <v>345.57544432981132</v>
      </c>
      <c r="N20" s="71">
        <f t="shared" si="3"/>
        <v>345.57544432981132</v>
      </c>
      <c r="O20" s="71">
        <f t="shared" si="4"/>
        <v>605.82570433790727</v>
      </c>
      <c r="P20" s="72">
        <f t="shared" si="5"/>
        <v>618.18949422235437</v>
      </c>
      <c r="Y20" s="65"/>
      <c r="Z20" s="65"/>
      <c r="AA20" s="65"/>
      <c r="AB20" s="65"/>
      <c r="AC20" s="65"/>
      <c r="AD20" s="65"/>
    </row>
    <row r="21" spans="2:30" x14ac:dyDescent="0.2">
      <c r="B21" s="165" t="s">
        <v>132</v>
      </c>
      <c r="C21" s="11" t="s">
        <v>25</v>
      </c>
      <c r="D21" s="12">
        <v>30</v>
      </c>
      <c r="E21" s="12">
        <v>20</v>
      </c>
      <c r="F21" s="12">
        <v>1.5</v>
      </c>
      <c r="G21" s="13">
        <v>0.68330000000000002</v>
      </c>
      <c r="H21" s="14" t="s">
        <v>12</v>
      </c>
      <c r="I21" s="67">
        <v>95.95</v>
      </c>
      <c r="J21" s="68">
        <v>98.92</v>
      </c>
      <c r="K21" s="15" t="s">
        <v>13</v>
      </c>
      <c r="L21" s="69">
        <v>184.83</v>
      </c>
      <c r="M21" s="86">
        <f t="shared" ref="M21:M38" si="6">I21*(1-$M$3)</f>
        <v>67.164999999999992</v>
      </c>
      <c r="N21" s="87">
        <f t="shared" si="0"/>
        <v>69.244</v>
      </c>
      <c r="O21" s="34" t="s">
        <v>13</v>
      </c>
      <c r="P21" s="88">
        <f t="shared" si="1"/>
        <v>129.381</v>
      </c>
      <c r="Y21" s="65"/>
      <c r="Z21" s="65"/>
      <c r="AA21" s="65"/>
      <c r="AB21" s="65"/>
      <c r="AC21" s="65"/>
      <c r="AD21" s="65"/>
    </row>
    <row r="22" spans="2:30" x14ac:dyDescent="0.2">
      <c r="B22" s="166"/>
      <c r="C22" s="24" t="s">
        <v>26</v>
      </c>
      <c r="D22" s="25">
        <v>30</v>
      </c>
      <c r="E22" s="25">
        <v>20</v>
      </c>
      <c r="F22" s="35">
        <v>2</v>
      </c>
      <c r="G22" s="36">
        <v>0.89419999999999999</v>
      </c>
      <c r="H22" s="37" t="s">
        <v>12</v>
      </c>
      <c r="I22" s="74">
        <v>124.46</v>
      </c>
      <c r="J22" s="75">
        <v>128.31</v>
      </c>
      <c r="K22" s="21" t="s">
        <v>13</v>
      </c>
      <c r="L22" s="76">
        <v>240.77</v>
      </c>
      <c r="M22" s="77">
        <f t="shared" si="6"/>
        <v>87.121999999999986</v>
      </c>
      <c r="N22" s="78">
        <f t="shared" si="0"/>
        <v>89.816999999999993</v>
      </c>
      <c r="O22" s="22" t="s">
        <v>13</v>
      </c>
      <c r="P22" s="79">
        <f t="shared" si="1"/>
        <v>168.53899999999999</v>
      </c>
      <c r="Y22" s="65"/>
      <c r="Z22" s="65"/>
      <c r="AA22" s="65"/>
      <c r="AB22" s="65"/>
      <c r="AC22" s="65"/>
      <c r="AD22" s="65"/>
    </row>
    <row r="23" spans="2:30" x14ac:dyDescent="0.2">
      <c r="B23" s="166"/>
      <c r="C23" s="24" t="s">
        <v>27</v>
      </c>
      <c r="D23" s="25">
        <v>30</v>
      </c>
      <c r="E23" s="25">
        <v>20</v>
      </c>
      <c r="F23" s="38">
        <v>2.5</v>
      </c>
      <c r="G23" s="36">
        <v>1.1180000000000001</v>
      </c>
      <c r="H23" s="37" t="s">
        <v>12</v>
      </c>
      <c r="I23" s="74">
        <v>168.89</v>
      </c>
      <c r="J23" s="75">
        <v>174.11</v>
      </c>
      <c r="K23" s="21" t="s">
        <v>13</v>
      </c>
      <c r="L23" s="76">
        <v>313.66000000000003</v>
      </c>
      <c r="M23" s="77">
        <f t="shared" si="6"/>
        <v>118.22299999999998</v>
      </c>
      <c r="N23" s="78">
        <f t="shared" si="0"/>
        <v>121.877</v>
      </c>
      <c r="O23" s="22" t="s">
        <v>13</v>
      </c>
      <c r="P23" s="79">
        <f t="shared" si="1"/>
        <v>219.56200000000001</v>
      </c>
      <c r="Y23" s="65"/>
      <c r="Z23" s="65"/>
      <c r="AA23" s="65"/>
      <c r="AB23" s="65"/>
      <c r="AC23" s="65"/>
      <c r="AD23" s="65"/>
    </row>
    <row r="24" spans="2:30" x14ac:dyDescent="0.2">
      <c r="B24" s="166"/>
      <c r="C24" s="24" t="s">
        <v>28</v>
      </c>
      <c r="D24" s="25">
        <v>30</v>
      </c>
      <c r="E24" s="25">
        <v>30</v>
      </c>
      <c r="F24" s="25">
        <v>1.5</v>
      </c>
      <c r="G24" s="26">
        <v>0.89400000000000002</v>
      </c>
      <c r="H24" s="27" t="s">
        <v>12</v>
      </c>
      <c r="I24" s="74">
        <v>126.36</v>
      </c>
      <c r="J24" s="75">
        <v>130.26</v>
      </c>
      <c r="K24" s="21" t="s">
        <v>13</v>
      </c>
      <c r="L24" s="76">
        <v>244.22</v>
      </c>
      <c r="M24" s="77">
        <f t="shared" si="6"/>
        <v>88.451999999999998</v>
      </c>
      <c r="N24" s="78">
        <f t="shared" si="0"/>
        <v>91.181999999999988</v>
      </c>
      <c r="O24" s="22" t="s">
        <v>13</v>
      </c>
      <c r="P24" s="79">
        <f t="shared" si="1"/>
        <v>170.95399999999998</v>
      </c>
      <c r="Y24" s="65"/>
      <c r="Z24" s="65"/>
      <c r="AA24" s="65"/>
      <c r="AB24" s="65"/>
      <c r="AC24" s="65"/>
      <c r="AD24" s="65"/>
    </row>
    <row r="25" spans="2:30" x14ac:dyDescent="0.2">
      <c r="B25" s="166"/>
      <c r="C25" s="24" t="s">
        <v>29</v>
      </c>
      <c r="D25" s="25">
        <v>30</v>
      </c>
      <c r="E25" s="25">
        <v>30</v>
      </c>
      <c r="F25" s="35">
        <v>2</v>
      </c>
      <c r="G25" s="36">
        <v>1.208</v>
      </c>
      <c r="H25" s="37" t="s">
        <v>12</v>
      </c>
      <c r="I25" s="74">
        <v>167.41</v>
      </c>
      <c r="J25" s="75">
        <v>172.59</v>
      </c>
      <c r="K25" s="21" t="s">
        <v>13</v>
      </c>
      <c r="L25" s="76">
        <v>324.75</v>
      </c>
      <c r="M25" s="77">
        <f t="shared" si="6"/>
        <v>117.18699999999998</v>
      </c>
      <c r="N25" s="78">
        <f t="shared" si="0"/>
        <v>120.81299999999999</v>
      </c>
      <c r="O25" s="22" t="s">
        <v>13</v>
      </c>
      <c r="P25" s="79">
        <f t="shared" si="1"/>
        <v>227.32499999999999</v>
      </c>
      <c r="Y25" s="65"/>
      <c r="Z25" s="65"/>
      <c r="AA25" s="65"/>
      <c r="AB25" s="65"/>
      <c r="AC25" s="65"/>
      <c r="AD25" s="65"/>
    </row>
    <row r="26" spans="2:30" x14ac:dyDescent="0.2">
      <c r="B26" s="166"/>
      <c r="C26" s="24" t="s">
        <v>30</v>
      </c>
      <c r="D26" s="25">
        <v>30</v>
      </c>
      <c r="E26" s="25">
        <v>30</v>
      </c>
      <c r="F26" s="38">
        <v>2.5</v>
      </c>
      <c r="G26" s="36">
        <v>1.5109999999999999</v>
      </c>
      <c r="H26" s="37" t="s">
        <v>12</v>
      </c>
      <c r="I26" s="74">
        <v>231.66</v>
      </c>
      <c r="J26" s="75">
        <v>238.83</v>
      </c>
      <c r="K26" s="21" t="s">
        <v>13</v>
      </c>
      <c r="L26" s="76">
        <v>431.12</v>
      </c>
      <c r="M26" s="77">
        <f t="shared" si="6"/>
        <v>162.16199999999998</v>
      </c>
      <c r="N26" s="78">
        <f t="shared" si="0"/>
        <v>167.18100000000001</v>
      </c>
      <c r="O26" s="22" t="s">
        <v>13</v>
      </c>
      <c r="P26" s="79">
        <f t="shared" si="1"/>
        <v>301.78399999999999</v>
      </c>
      <c r="Y26" s="65"/>
      <c r="Z26" s="65"/>
      <c r="AA26" s="65"/>
      <c r="AB26" s="65"/>
      <c r="AC26" s="65"/>
      <c r="AD26" s="65"/>
    </row>
    <row r="27" spans="2:30" x14ac:dyDescent="0.2">
      <c r="B27" s="166"/>
      <c r="C27" s="24" t="s">
        <v>31</v>
      </c>
      <c r="D27" s="25">
        <v>30</v>
      </c>
      <c r="E27" s="25">
        <v>35</v>
      </c>
      <c r="F27" s="25">
        <v>1.5</v>
      </c>
      <c r="G27" s="26">
        <v>1.0148999999999999</v>
      </c>
      <c r="H27" s="27" t="s">
        <v>12</v>
      </c>
      <c r="I27" s="74">
        <v>148.11000000000001</v>
      </c>
      <c r="J27" s="75">
        <v>152.69</v>
      </c>
      <c r="K27" s="21" t="s">
        <v>13</v>
      </c>
      <c r="L27" s="76">
        <v>280.12</v>
      </c>
      <c r="M27" s="77">
        <f t="shared" si="6"/>
        <v>103.67700000000001</v>
      </c>
      <c r="N27" s="78">
        <f t="shared" si="0"/>
        <v>106.883</v>
      </c>
      <c r="O27" s="22" t="s">
        <v>13</v>
      </c>
      <c r="P27" s="79">
        <f t="shared" si="1"/>
        <v>196.084</v>
      </c>
      <c r="Y27" s="65"/>
      <c r="Z27" s="65"/>
      <c r="AA27" s="65"/>
      <c r="AB27" s="65"/>
      <c r="AC27" s="65"/>
      <c r="AD27" s="65"/>
    </row>
    <row r="28" spans="2:30" x14ac:dyDescent="0.2">
      <c r="B28" s="166"/>
      <c r="C28" s="24" t="s">
        <v>32</v>
      </c>
      <c r="D28" s="25">
        <v>30</v>
      </c>
      <c r="E28" s="25">
        <v>35</v>
      </c>
      <c r="F28" s="35">
        <v>2</v>
      </c>
      <c r="G28" s="36">
        <v>1.3533999999999999</v>
      </c>
      <c r="H28" s="37" t="s">
        <v>12</v>
      </c>
      <c r="I28" s="74">
        <v>196.07</v>
      </c>
      <c r="J28" s="75">
        <v>202.14</v>
      </c>
      <c r="K28" s="21" t="s">
        <v>13</v>
      </c>
      <c r="L28" s="76">
        <v>372.12</v>
      </c>
      <c r="M28" s="77">
        <f t="shared" si="6"/>
        <v>137.249</v>
      </c>
      <c r="N28" s="78">
        <f t="shared" si="0"/>
        <v>141.49799999999999</v>
      </c>
      <c r="O28" s="22" t="s">
        <v>13</v>
      </c>
      <c r="P28" s="79">
        <f t="shared" si="1"/>
        <v>260.48399999999998</v>
      </c>
      <c r="Y28" s="65"/>
      <c r="Z28" s="65"/>
      <c r="AA28" s="65"/>
      <c r="AB28" s="65"/>
      <c r="AC28" s="65"/>
      <c r="AD28" s="65"/>
    </row>
    <row r="29" spans="2:30" x14ac:dyDescent="0.2">
      <c r="B29" s="166"/>
      <c r="C29" s="24" t="s">
        <v>33</v>
      </c>
      <c r="D29" s="25">
        <v>30</v>
      </c>
      <c r="E29" s="25">
        <v>35</v>
      </c>
      <c r="F29" s="38">
        <v>2.5</v>
      </c>
      <c r="G29" s="36">
        <v>1.6928000000000001</v>
      </c>
      <c r="H29" s="37" t="s">
        <v>12</v>
      </c>
      <c r="I29" s="74">
        <v>267.81</v>
      </c>
      <c r="J29" s="75">
        <v>276.08999999999997</v>
      </c>
      <c r="K29" s="21" t="s">
        <v>13</v>
      </c>
      <c r="L29" s="76">
        <v>488</v>
      </c>
      <c r="M29" s="77">
        <f t="shared" si="6"/>
        <v>187.46699999999998</v>
      </c>
      <c r="N29" s="78">
        <f t="shared" si="0"/>
        <v>193.26299999999998</v>
      </c>
      <c r="O29" s="22" t="s">
        <v>13</v>
      </c>
      <c r="P29" s="79">
        <f t="shared" si="1"/>
        <v>341.59999999999997</v>
      </c>
      <c r="Y29" s="65"/>
      <c r="Z29" s="65"/>
      <c r="AA29" s="65"/>
      <c r="AB29" s="65"/>
      <c r="AC29" s="65"/>
      <c r="AD29" s="65"/>
    </row>
    <row r="30" spans="2:30" x14ac:dyDescent="0.2">
      <c r="B30" s="166"/>
      <c r="C30" s="24" t="s">
        <v>34</v>
      </c>
      <c r="D30" s="25">
        <v>30</v>
      </c>
      <c r="E30" s="25">
        <v>35</v>
      </c>
      <c r="F30" s="25">
        <v>1.5</v>
      </c>
      <c r="G30" s="26">
        <v>0.96889999999999998</v>
      </c>
      <c r="H30" s="27" t="s">
        <v>12</v>
      </c>
      <c r="I30" s="74">
        <v>154.13</v>
      </c>
      <c r="J30" s="75">
        <v>158.88999999999999</v>
      </c>
      <c r="K30" s="21" t="s">
        <v>13</v>
      </c>
      <c r="L30" s="76">
        <v>280.16000000000003</v>
      </c>
      <c r="M30" s="77">
        <f t="shared" si="6"/>
        <v>107.89099999999999</v>
      </c>
      <c r="N30" s="78">
        <f t="shared" si="0"/>
        <v>111.22299999999998</v>
      </c>
      <c r="O30" s="22" t="s">
        <v>13</v>
      </c>
      <c r="P30" s="79">
        <f t="shared" si="1"/>
        <v>196.11199999999999</v>
      </c>
      <c r="Y30" s="65"/>
      <c r="Z30" s="65"/>
      <c r="AA30" s="65"/>
      <c r="AB30" s="65"/>
      <c r="AC30" s="65"/>
      <c r="AD30" s="65"/>
    </row>
    <row r="31" spans="2:30" x14ac:dyDescent="0.2">
      <c r="B31" s="166"/>
      <c r="C31" s="24" t="s">
        <v>35</v>
      </c>
      <c r="D31" s="25">
        <v>30</v>
      </c>
      <c r="E31" s="25">
        <v>35</v>
      </c>
      <c r="F31" s="35">
        <v>2</v>
      </c>
      <c r="G31" s="36">
        <v>1.2922</v>
      </c>
      <c r="H31" s="37" t="s">
        <v>12</v>
      </c>
      <c r="I31" s="74">
        <v>204.1</v>
      </c>
      <c r="J31" s="75">
        <v>184</v>
      </c>
      <c r="K31" s="21" t="s">
        <v>13</v>
      </c>
      <c r="L31" s="76">
        <v>372.18</v>
      </c>
      <c r="M31" s="77">
        <f t="shared" si="6"/>
        <v>142.86999999999998</v>
      </c>
      <c r="N31" s="78">
        <f t="shared" si="0"/>
        <v>128.79999999999998</v>
      </c>
      <c r="O31" s="22" t="s">
        <v>13</v>
      </c>
      <c r="P31" s="79">
        <f t="shared" si="1"/>
        <v>260.52600000000001</v>
      </c>
      <c r="Y31" s="65"/>
      <c r="Z31" s="65"/>
      <c r="AA31" s="65"/>
      <c r="AB31" s="65"/>
      <c r="AC31" s="65"/>
      <c r="AD31" s="65"/>
    </row>
    <row r="32" spans="2:30" x14ac:dyDescent="0.2">
      <c r="B32" s="166"/>
      <c r="C32" s="24" t="s">
        <v>36</v>
      </c>
      <c r="D32" s="25">
        <v>30</v>
      </c>
      <c r="E32" s="25">
        <v>35</v>
      </c>
      <c r="F32" s="38">
        <v>2.5</v>
      </c>
      <c r="G32" s="36">
        <v>1.6167999999999998</v>
      </c>
      <c r="H32" s="37" t="s">
        <v>12</v>
      </c>
      <c r="I32" s="74">
        <v>278.91000000000003</v>
      </c>
      <c r="J32" s="75">
        <v>287.54000000000002</v>
      </c>
      <c r="K32" s="21" t="s">
        <v>13</v>
      </c>
      <c r="L32" s="76">
        <v>489.22</v>
      </c>
      <c r="M32" s="77">
        <f t="shared" si="6"/>
        <v>195.23699999999999</v>
      </c>
      <c r="N32" s="78">
        <f t="shared" si="0"/>
        <v>201.27799999999999</v>
      </c>
      <c r="O32" s="22" t="s">
        <v>13</v>
      </c>
      <c r="P32" s="79">
        <f t="shared" si="1"/>
        <v>342.45400000000001</v>
      </c>
      <c r="Y32" s="65"/>
      <c r="Z32" s="65"/>
      <c r="AA32" s="65"/>
      <c r="AB32" s="65"/>
      <c r="AC32" s="65"/>
      <c r="AD32" s="65"/>
    </row>
    <row r="33" spans="2:30" x14ac:dyDescent="0.2">
      <c r="B33" s="166"/>
      <c r="C33" s="24" t="s">
        <v>37</v>
      </c>
      <c r="D33" s="25">
        <v>40</v>
      </c>
      <c r="E33" s="25">
        <v>40</v>
      </c>
      <c r="F33" s="25">
        <v>1.5</v>
      </c>
      <c r="G33" s="26">
        <v>1.2509999999999999</v>
      </c>
      <c r="H33" s="27" t="s">
        <v>12</v>
      </c>
      <c r="I33" s="74">
        <v>181.78</v>
      </c>
      <c r="J33" s="75">
        <v>187.4</v>
      </c>
      <c r="K33" s="21" t="s">
        <v>13</v>
      </c>
      <c r="L33" s="76">
        <v>344.42</v>
      </c>
      <c r="M33" s="77">
        <f t="shared" si="6"/>
        <v>127.246</v>
      </c>
      <c r="N33" s="78">
        <f t="shared" si="0"/>
        <v>131.18</v>
      </c>
      <c r="O33" s="22" t="s">
        <v>13</v>
      </c>
      <c r="P33" s="79">
        <f t="shared" si="1"/>
        <v>241.09399999999999</v>
      </c>
      <c r="Y33" s="65"/>
      <c r="Z33" s="65"/>
      <c r="AA33" s="65"/>
      <c r="AB33" s="65"/>
      <c r="AC33" s="65"/>
      <c r="AD33" s="65"/>
    </row>
    <row r="34" spans="2:30" x14ac:dyDescent="0.2">
      <c r="B34" s="166"/>
      <c r="C34" s="24" t="s">
        <v>38</v>
      </c>
      <c r="D34" s="25">
        <v>40</v>
      </c>
      <c r="E34" s="25">
        <v>40</v>
      </c>
      <c r="F34" s="35">
        <v>2</v>
      </c>
      <c r="G34" s="36">
        <v>1.6679999999999999</v>
      </c>
      <c r="H34" s="37" t="s">
        <v>12</v>
      </c>
      <c r="I34" s="74">
        <v>240.87</v>
      </c>
      <c r="J34" s="75">
        <v>248.32</v>
      </c>
      <c r="K34" s="21" t="s">
        <v>13</v>
      </c>
      <c r="L34" s="76">
        <v>457.75</v>
      </c>
      <c r="M34" s="77">
        <f t="shared" si="6"/>
        <v>168.60899999999998</v>
      </c>
      <c r="N34" s="78">
        <f t="shared" si="0"/>
        <v>173.82399999999998</v>
      </c>
      <c r="O34" s="22" t="s">
        <v>13</v>
      </c>
      <c r="P34" s="79">
        <f t="shared" si="1"/>
        <v>320.42499999999995</v>
      </c>
      <c r="Y34" s="65"/>
      <c r="Z34" s="65"/>
      <c r="AA34" s="65"/>
      <c r="AB34" s="65"/>
      <c r="AC34" s="65"/>
      <c r="AD34" s="65"/>
    </row>
    <row r="35" spans="2:30" x14ac:dyDescent="0.2">
      <c r="B35" s="166"/>
      <c r="C35" s="24" t="s">
        <v>39</v>
      </c>
      <c r="D35" s="25">
        <v>40</v>
      </c>
      <c r="E35" s="25">
        <v>40</v>
      </c>
      <c r="F35" s="38">
        <v>2.5</v>
      </c>
      <c r="G35" s="36">
        <v>2.0853000000000002</v>
      </c>
      <c r="H35" s="37" t="s">
        <v>12</v>
      </c>
      <c r="I35" s="74">
        <v>329.21</v>
      </c>
      <c r="J35" s="75">
        <v>339.39</v>
      </c>
      <c r="K35" s="21" t="s">
        <v>13</v>
      </c>
      <c r="L35" s="76">
        <v>600.45000000000005</v>
      </c>
      <c r="M35" s="77">
        <f t="shared" si="6"/>
        <v>230.44699999999997</v>
      </c>
      <c r="N35" s="78">
        <f t="shared" si="0"/>
        <v>237.57299999999998</v>
      </c>
      <c r="O35" s="22" t="s">
        <v>13</v>
      </c>
      <c r="P35" s="79">
        <f t="shared" si="1"/>
        <v>420.315</v>
      </c>
      <c r="Y35" s="65"/>
      <c r="Z35" s="65"/>
      <c r="AA35" s="65"/>
      <c r="AB35" s="65"/>
      <c r="AC35" s="65"/>
      <c r="AD35" s="65"/>
    </row>
    <row r="36" spans="2:30" x14ac:dyDescent="0.2">
      <c r="B36" s="166"/>
      <c r="C36" s="24" t="s">
        <v>40</v>
      </c>
      <c r="D36" s="25">
        <v>40</v>
      </c>
      <c r="E36" s="25">
        <v>40</v>
      </c>
      <c r="F36" s="25">
        <v>1.5</v>
      </c>
      <c r="G36" s="26">
        <v>1.2050000000000001</v>
      </c>
      <c r="H36" s="27" t="s">
        <v>12</v>
      </c>
      <c r="I36" s="74">
        <v>190.86</v>
      </c>
      <c r="J36" s="75">
        <v>196.76</v>
      </c>
      <c r="K36" s="21" t="s">
        <v>13</v>
      </c>
      <c r="L36" s="76">
        <v>347.52</v>
      </c>
      <c r="M36" s="77">
        <f t="shared" si="6"/>
        <v>133.602</v>
      </c>
      <c r="N36" s="78">
        <f t="shared" si="0"/>
        <v>137.73199999999997</v>
      </c>
      <c r="O36" s="22" t="s">
        <v>13</v>
      </c>
      <c r="P36" s="79">
        <f t="shared" si="1"/>
        <v>243.26399999999998</v>
      </c>
      <c r="Y36" s="65"/>
      <c r="Z36" s="65"/>
      <c r="AA36" s="65"/>
      <c r="AB36" s="65"/>
      <c r="AC36" s="65"/>
      <c r="AD36" s="65"/>
    </row>
    <row r="37" spans="2:30" x14ac:dyDescent="0.2">
      <c r="B37" s="166"/>
      <c r="C37" s="24" t="s">
        <v>41</v>
      </c>
      <c r="D37" s="25">
        <v>40</v>
      </c>
      <c r="E37" s="25">
        <v>40</v>
      </c>
      <c r="F37" s="35">
        <v>2</v>
      </c>
      <c r="G37" s="36">
        <v>1.607</v>
      </c>
      <c r="H37" s="37" t="s">
        <v>12</v>
      </c>
      <c r="I37" s="74">
        <v>252.97</v>
      </c>
      <c r="J37" s="75">
        <v>260.79000000000002</v>
      </c>
      <c r="K37" s="21" t="s">
        <v>13</v>
      </c>
      <c r="L37" s="76">
        <v>461.89</v>
      </c>
      <c r="M37" s="77">
        <f t="shared" si="6"/>
        <v>177.07899999999998</v>
      </c>
      <c r="N37" s="78">
        <f t="shared" si="0"/>
        <v>182.553</v>
      </c>
      <c r="O37" s="22" t="s">
        <v>13</v>
      </c>
      <c r="P37" s="79">
        <f t="shared" si="1"/>
        <v>323.32299999999998</v>
      </c>
      <c r="Y37" s="65"/>
      <c r="Z37" s="65"/>
      <c r="AA37" s="65"/>
      <c r="AB37" s="65"/>
      <c r="AC37" s="65"/>
      <c r="AD37" s="65"/>
    </row>
    <row r="38" spans="2:30" x14ac:dyDescent="0.2">
      <c r="B38" s="166"/>
      <c r="C38" s="24" t="s">
        <v>42</v>
      </c>
      <c r="D38" s="25">
        <v>40</v>
      </c>
      <c r="E38" s="25">
        <v>40</v>
      </c>
      <c r="F38" s="38">
        <v>2.5</v>
      </c>
      <c r="G38" s="36">
        <v>2.0093000000000001</v>
      </c>
      <c r="H38" s="37" t="s">
        <v>12</v>
      </c>
      <c r="I38" s="74">
        <v>300</v>
      </c>
      <c r="J38" s="75">
        <v>330</v>
      </c>
      <c r="K38" s="21" t="s">
        <v>13</v>
      </c>
      <c r="L38" s="76">
        <v>607.25</v>
      </c>
      <c r="M38" s="77">
        <f t="shared" si="6"/>
        <v>210</v>
      </c>
      <c r="N38" s="78">
        <f t="shared" si="0"/>
        <v>230.99999999999997</v>
      </c>
      <c r="O38" s="22" t="s">
        <v>13</v>
      </c>
      <c r="P38" s="79">
        <f t="shared" si="1"/>
        <v>425.07499999999999</v>
      </c>
      <c r="Y38" s="65"/>
      <c r="Z38" s="65"/>
      <c r="AA38" s="65"/>
      <c r="AB38" s="65"/>
      <c r="AC38" s="65"/>
      <c r="AD38" s="65"/>
    </row>
    <row r="39" spans="2:30" x14ac:dyDescent="0.2">
      <c r="B39" s="166"/>
      <c r="C39" s="24" t="s">
        <v>109</v>
      </c>
      <c r="D39" s="25">
        <v>40</v>
      </c>
      <c r="E39" s="25">
        <v>40</v>
      </c>
      <c r="F39" s="35">
        <v>3</v>
      </c>
      <c r="G39" s="36">
        <v>2.4116</v>
      </c>
      <c r="H39" s="37" t="s">
        <v>12</v>
      </c>
      <c r="I39" s="39" t="s">
        <v>13</v>
      </c>
      <c r="J39" s="75">
        <v>412.39</v>
      </c>
      <c r="K39" s="21" t="s">
        <v>13</v>
      </c>
      <c r="L39" s="76"/>
      <c r="M39" s="40" t="s">
        <v>13</v>
      </c>
      <c r="N39" s="78">
        <f>J39*(1-$M$3)</f>
        <v>288.67299999999994</v>
      </c>
      <c r="O39" s="22" t="s">
        <v>13</v>
      </c>
      <c r="P39" s="41" t="s">
        <v>13</v>
      </c>
      <c r="Y39" s="65"/>
      <c r="Z39" s="65"/>
      <c r="AA39" s="65"/>
      <c r="AB39" s="65"/>
      <c r="AC39" s="65"/>
      <c r="AD39" s="65"/>
    </row>
    <row r="40" spans="2:30" x14ac:dyDescent="0.2">
      <c r="B40" s="166"/>
      <c r="C40" s="24" t="s">
        <v>43</v>
      </c>
      <c r="D40" s="25">
        <v>40</v>
      </c>
      <c r="E40" s="25">
        <v>40</v>
      </c>
      <c r="F40" s="38">
        <v>3.5</v>
      </c>
      <c r="G40" s="36">
        <v>2.2400000000000002</v>
      </c>
      <c r="H40" s="37" t="s">
        <v>12</v>
      </c>
      <c r="I40" s="39" t="s">
        <v>13</v>
      </c>
      <c r="J40" s="21" t="s">
        <v>13</v>
      </c>
      <c r="K40" s="75">
        <v>475.4</v>
      </c>
      <c r="L40" s="76">
        <f>K40*1.22</f>
        <v>579.98799999999994</v>
      </c>
      <c r="M40" s="40" t="s">
        <v>13</v>
      </c>
      <c r="N40" s="42" t="s">
        <v>13</v>
      </c>
      <c r="O40" s="95">
        <f>K40*(1-$M$3)</f>
        <v>332.78</v>
      </c>
      <c r="P40" s="79">
        <f>L40*(1-$M$3)</f>
        <v>405.99159999999995</v>
      </c>
      <c r="Y40" s="65"/>
      <c r="Z40" s="65"/>
      <c r="AA40" s="65"/>
      <c r="AB40" s="65"/>
      <c r="AC40" s="65"/>
      <c r="AD40" s="65"/>
    </row>
    <row r="41" spans="2:30" x14ac:dyDescent="0.2">
      <c r="B41" s="166"/>
      <c r="C41" s="24" t="s">
        <v>44</v>
      </c>
      <c r="D41" s="25">
        <v>40</v>
      </c>
      <c r="E41" s="25">
        <v>40</v>
      </c>
      <c r="F41" s="35">
        <v>4</v>
      </c>
      <c r="G41" s="36">
        <v>2.56</v>
      </c>
      <c r="H41" s="37" t="s">
        <v>12</v>
      </c>
      <c r="I41" s="39" t="s">
        <v>13</v>
      </c>
      <c r="J41" s="21" t="s">
        <v>13</v>
      </c>
      <c r="K41" s="75">
        <v>524</v>
      </c>
      <c r="L41" s="76">
        <f>K41*1.22</f>
        <v>639.28</v>
      </c>
      <c r="M41" s="40" t="s">
        <v>13</v>
      </c>
      <c r="N41" s="42" t="s">
        <v>13</v>
      </c>
      <c r="O41" s="95">
        <f>K41*(1-$M$3)</f>
        <v>366.79999999999995</v>
      </c>
      <c r="P41" s="79">
        <f>L41*(1-$M$3)</f>
        <v>447.49599999999998</v>
      </c>
      <c r="Y41" s="65"/>
      <c r="Z41" s="65"/>
      <c r="AA41" s="65"/>
      <c r="AB41" s="65"/>
      <c r="AC41" s="65"/>
      <c r="AD41" s="65"/>
    </row>
    <row r="42" spans="2:30" x14ac:dyDescent="0.2">
      <c r="B42" s="166"/>
      <c r="C42" s="24" t="s">
        <v>45</v>
      </c>
      <c r="D42" s="25">
        <v>50</v>
      </c>
      <c r="E42" s="25">
        <v>50</v>
      </c>
      <c r="F42" s="35">
        <v>2</v>
      </c>
      <c r="G42" s="36">
        <v>2.177</v>
      </c>
      <c r="H42" s="37" t="s">
        <v>12</v>
      </c>
      <c r="I42" s="74">
        <v>285.02</v>
      </c>
      <c r="J42" s="75">
        <v>293.83999999999997</v>
      </c>
      <c r="K42" s="21" t="s">
        <v>13</v>
      </c>
      <c r="L42" s="76">
        <v>568.19000000000005</v>
      </c>
      <c r="M42" s="77">
        <f t="shared" ref="M42:N47" si="7">I42*(1-$M$3)</f>
        <v>199.51399999999998</v>
      </c>
      <c r="N42" s="78">
        <f t="shared" si="7"/>
        <v>205.68799999999996</v>
      </c>
      <c r="O42" s="22" t="s">
        <v>13</v>
      </c>
      <c r="P42" s="79">
        <f t="shared" ref="P42:P47" si="8">L42*(1-$M$3)</f>
        <v>397.733</v>
      </c>
      <c r="Y42" s="65"/>
      <c r="Z42" s="65"/>
      <c r="AA42" s="65"/>
      <c r="AB42" s="65"/>
      <c r="AC42" s="65"/>
      <c r="AD42" s="65"/>
    </row>
    <row r="43" spans="2:30" x14ac:dyDescent="0.2">
      <c r="B43" s="166"/>
      <c r="C43" s="24" t="s">
        <v>46</v>
      </c>
      <c r="D43" s="25">
        <v>50</v>
      </c>
      <c r="E43" s="25">
        <v>50</v>
      </c>
      <c r="F43" s="38">
        <v>2.5</v>
      </c>
      <c r="G43" s="36">
        <v>2.722</v>
      </c>
      <c r="H43" s="37" t="s">
        <v>12</v>
      </c>
      <c r="I43" s="74">
        <v>387.51</v>
      </c>
      <c r="J43" s="75">
        <v>399.49</v>
      </c>
      <c r="K43" s="21" t="s">
        <v>13</v>
      </c>
      <c r="L43" s="76">
        <v>739.49</v>
      </c>
      <c r="M43" s="77">
        <f t="shared" si="7"/>
        <v>271.25699999999995</v>
      </c>
      <c r="N43" s="78">
        <f t="shared" si="7"/>
        <v>279.64299999999997</v>
      </c>
      <c r="O43" s="22" t="s">
        <v>13</v>
      </c>
      <c r="P43" s="79">
        <f t="shared" si="8"/>
        <v>517.64300000000003</v>
      </c>
      <c r="Y43" s="65"/>
      <c r="Z43" s="65"/>
      <c r="AA43" s="65"/>
      <c r="AB43" s="65"/>
      <c r="AC43" s="65"/>
      <c r="AD43" s="65"/>
    </row>
    <row r="44" spans="2:30" x14ac:dyDescent="0.2">
      <c r="B44" s="166"/>
      <c r="C44" s="24" t="s">
        <v>47</v>
      </c>
      <c r="D44" s="25">
        <v>50</v>
      </c>
      <c r="E44" s="25">
        <v>50</v>
      </c>
      <c r="F44" s="35">
        <v>2</v>
      </c>
      <c r="G44" s="36">
        <v>2.117</v>
      </c>
      <c r="H44" s="37" t="s">
        <v>12</v>
      </c>
      <c r="I44" s="74">
        <v>291.14</v>
      </c>
      <c r="J44" s="75">
        <v>300.14</v>
      </c>
      <c r="K44" s="21" t="s">
        <v>13</v>
      </c>
      <c r="L44" s="76">
        <v>566.38</v>
      </c>
      <c r="M44" s="77">
        <f t="shared" si="7"/>
        <v>203.79799999999997</v>
      </c>
      <c r="N44" s="78">
        <f t="shared" si="7"/>
        <v>210.09799999999998</v>
      </c>
      <c r="O44" s="22" t="s">
        <v>13</v>
      </c>
      <c r="P44" s="79">
        <f t="shared" si="8"/>
        <v>396.46599999999995</v>
      </c>
      <c r="Y44" s="65"/>
      <c r="Z44" s="65"/>
      <c r="AA44" s="65"/>
      <c r="AB44" s="65"/>
      <c r="AC44" s="65"/>
      <c r="AD44" s="65"/>
    </row>
    <row r="45" spans="2:30" x14ac:dyDescent="0.2">
      <c r="B45" s="166"/>
      <c r="C45" s="24" t="s">
        <v>48</v>
      </c>
      <c r="D45" s="25">
        <v>50</v>
      </c>
      <c r="E45" s="25">
        <v>50</v>
      </c>
      <c r="F45" s="38">
        <v>2.5</v>
      </c>
      <c r="G45" s="36">
        <v>2.6459999999999999</v>
      </c>
      <c r="H45" s="37" t="s">
        <v>12</v>
      </c>
      <c r="I45" s="74">
        <v>395.71</v>
      </c>
      <c r="J45" s="75">
        <v>407.95</v>
      </c>
      <c r="K45" s="21" t="s">
        <v>13</v>
      </c>
      <c r="L45" s="76">
        <v>737.81</v>
      </c>
      <c r="M45" s="77">
        <f t="shared" si="7"/>
        <v>276.99699999999996</v>
      </c>
      <c r="N45" s="78">
        <f t="shared" si="7"/>
        <v>285.565</v>
      </c>
      <c r="O45" s="22" t="s">
        <v>13</v>
      </c>
      <c r="P45" s="79">
        <f t="shared" si="8"/>
        <v>516.46699999999998</v>
      </c>
      <c r="Y45" s="65"/>
      <c r="Z45" s="65"/>
      <c r="AA45" s="65"/>
      <c r="AB45" s="65"/>
      <c r="AC45" s="65"/>
      <c r="AD45" s="65"/>
    </row>
    <row r="46" spans="2:30" x14ac:dyDescent="0.2">
      <c r="B46" s="166"/>
      <c r="C46" s="24" t="s">
        <v>49</v>
      </c>
      <c r="D46" s="25">
        <v>50</v>
      </c>
      <c r="E46" s="25">
        <v>50</v>
      </c>
      <c r="F46" s="35">
        <v>2</v>
      </c>
      <c r="G46" s="36">
        <v>2.056</v>
      </c>
      <c r="H46" s="37" t="s">
        <v>12</v>
      </c>
      <c r="I46" s="74">
        <v>296.16000000000003</v>
      </c>
      <c r="J46" s="75">
        <v>305.32</v>
      </c>
      <c r="K46" s="21" t="s">
        <v>13</v>
      </c>
      <c r="L46" s="76">
        <v>563.46</v>
      </c>
      <c r="M46" s="77">
        <f t="shared" si="7"/>
        <v>207.31200000000001</v>
      </c>
      <c r="N46" s="78">
        <f t="shared" si="7"/>
        <v>213.72399999999999</v>
      </c>
      <c r="O46" s="22" t="s">
        <v>13</v>
      </c>
      <c r="P46" s="79">
        <f t="shared" si="8"/>
        <v>394.42200000000003</v>
      </c>
      <c r="Y46" s="65"/>
      <c r="Z46" s="65"/>
      <c r="AA46" s="65"/>
      <c r="AB46" s="65"/>
      <c r="AC46" s="65"/>
      <c r="AD46" s="65"/>
    </row>
    <row r="47" spans="2:30" x14ac:dyDescent="0.2">
      <c r="B47" s="166"/>
      <c r="C47" s="24" t="s">
        <v>50</v>
      </c>
      <c r="D47" s="25">
        <v>50</v>
      </c>
      <c r="E47" s="25">
        <v>50</v>
      </c>
      <c r="F47" s="38">
        <v>2.5</v>
      </c>
      <c r="G47" s="36">
        <v>2.5710000000000002</v>
      </c>
      <c r="H47" s="37" t="s">
        <v>12</v>
      </c>
      <c r="I47" s="74">
        <v>420.68</v>
      </c>
      <c r="J47" s="75">
        <v>433.69</v>
      </c>
      <c r="K47" s="21" t="s">
        <v>13</v>
      </c>
      <c r="L47" s="76">
        <v>752.89</v>
      </c>
      <c r="M47" s="77">
        <f t="shared" si="7"/>
        <v>294.476</v>
      </c>
      <c r="N47" s="78">
        <f t="shared" si="7"/>
        <v>303.58299999999997</v>
      </c>
      <c r="O47" s="22" t="s">
        <v>13</v>
      </c>
      <c r="P47" s="79">
        <f t="shared" si="8"/>
        <v>527.02299999999991</v>
      </c>
      <c r="Y47" s="65"/>
      <c r="Z47" s="65"/>
      <c r="AA47" s="65"/>
      <c r="AB47" s="65"/>
      <c r="AC47" s="65"/>
      <c r="AD47" s="65"/>
    </row>
    <row r="48" spans="2:30" x14ac:dyDescent="0.2">
      <c r="B48" s="166"/>
      <c r="C48" s="24" t="s">
        <v>110</v>
      </c>
      <c r="D48" s="25">
        <v>50</v>
      </c>
      <c r="E48" s="25">
        <v>50</v>
      </c>
      <c r="F48" s="35">
        <v>3</v>
      </c>
      <c r="G48" s="36">
        <v>3.0859999999999999</v>
      </c>
      <c r="H48" s="37" t="s">
        <v>12</v>
      </c>
      <c r="I48" s="74"/>
      <c r="J48" s="75"/>
      <c r="K48" s="21"/>
      <c r="L48" s="76"/>
      <c r="M48" s="43" t="s">
        <v>13</v>
      </c>
      <c r="N48" s="78">
        <f>N47*3/2.5</f>
        <v>364.29959999999994</v>
      </c>
      <c r="O48" s="96" t="s">
        <v>13</v>
      </c>
      <c r="P48" s="44" t="s">
        <v>13</v>
      </c>
      <c r="Y48" s="65"/>
      <c r="Z48" s="65"/>
      <c r="AA48" s="65"/>
      <c r="AB48" s="65"/>
      <c r="AC48" s="65"/>
      <c r="AD48" s="65"/>
    </row>
    <row r="49" spans="2:30" x14ac:dyDescent="0.2">
      <c r="B49" s="166"/>
      <c r="C49" s="24" t="s">
        <v>51</v>
      </c>
      <c r="D49" s="25">
        <v>50</v>
      </c>
      <c r="E49" s="25">
        <v>50</v>
      </c>
      <c r="F49" s="38">
        <v>3.5</v>
      </c>
      <c r="G49" s="36">
        <v>3.17</v>
      </c>
      <c r="H49" s="37" t="s">
        <v>12</v>
      </c>
      <c r="I49" s="39" t="s">
        <v>13</v>
      </c>
      <c r="J49" s="21" t="s">
        <v>13</v>
      </c>
      <c r="K49" s="75">
        <v>577.4</v>
      </c>
      <c r="L49" s="76">
        <f>K49*1.22</f>
        <v>704.428</v>
      </c>
      <c r="M49" s="43" t="s">
        <v>13</v>
      </c>
      <c r="N49" s="42" t="s">
        <v>13</v>
      </c>
      <c r="O49" s="95">
        <f>K49*(1-$M$3)</f>
        <v>404.17999999999995</v>
      </c>
      <c r="P49" s="79">
        <f>L49*(1-$M$3)</f>
        <v>493.09959999999995</v>
      </c>
      <c r="Y49" s="65"/>
      <c r="Z49" s="65"/>
      <c r="AA49" s="65"/>
      <c r="AB49" s="65"/>
      <c r="AC49" s="65"/>
      <c r="AD49" s="65"/>
    </row>
    <row r="50" spans="2:30" x14ac:dyDescent="0.2">
      <c r="B50" s="166"/>
      <c r="C50" s="24" t="s">
        <v>52</v>
      </c>
      <c r="D50" s="25">
        <v>50</v>
      </c>
      <c r="E50" s="25">
        <v>50</v>
      </c>
      <c r="F50" s="35">
        <v>4</v>
      </c>
      <c r="G50" s="36">
        <v>3.6</v>
      </c>
      <c r="H50" s="37" t="s">
        <v>12</v>
      </c>
      <c r="I50" s="39" t="s">
        <v>13</v>
      </c>
      <c r="J50" s="21" t="s">
        <v>13</v>
      </c>
      <c r="K50" s="75">
        <v>653</v>
      </c>
      <c r="L50" s="76">
        <f>K50*1.22</f>
        <v>796.66</v>
      </c>
      <c r="M50" s="43" t="s">
        <v>13</v>
      </c>
      <c r="N50" s="42" t="s">
        <v>13</v>
      </c>
      <c r="O50" s="95">
        <f>K50*(1-$M$3)</f>
        <v>457.09999999999997</v>
      </c>
      <c r="P50" s="79">
        <f>L50*(1-$M$3)</f>
        <v>557.66199999999992</v>
      </c>
      <c r="Y50" s="65"/>
      <c r="Z50" s="65"/>
      <c r="AA50" s="65"/>
      <c r="AB50" s="65"/>
      <c r="AC50" s="65"/>
      <c r="AD50" s="65"/>
    </row>
    <row r="51" spans="2:30" x14ac:dyDescent="0.2">
      <c r="B51" s="166"/>
      <c r="C51" s="24" t="s">
        <v>53</v>
      </c>
      <c r="D51" s="25">
        <v>60</v>
      </c>
      <c r="E51" s="25">
        <v>40</v>
      </c>
      <c r="F51" s="35">
        <v>2</v>
      </c>
      <c r="G51" s="36">
        <v>2.0190000000000001</v>
      </c>
      <c r="H51" s="37" t="s">
        <v>12</v>
      </c>
      <c r="I51" s="74">
        <v>291</v>
      </c>
      <c r="J51" s="75">
        <v>300</v>
      </c>
      <c r="K51" s="21" t="s">
        <v>13</v>
      </c>
      <c r="L51" s="76">
        <v>553.88</v>
      </c>
      <c r="M51" s="77">
        <f t="shared" ref="M51:M92" si="9">I51*(1-$M$3)</f>
        <v>203.7</v>
      </c>
      <c r="N51" s="78">
        <f t="shared" ref="N51:N92" si="10">J51*(1-$M$3)</f>
        <v>210</v>
      </c>
      <c r="O51" s="22" t="s">
        <v>13</v>
      </c>
      <c r="P51" s="79">
        <f t="shared" ref="P51:P68" si="11">L51*(1-$M$3)</f>
        <v>387.71599999999995</v>
      </c>
      <c r="Y51" s="65"/>
      <c r="Z51" s="65"/>
      <c r="AA51" s="65"/>
      <c r="AB51" s="65"/>
      <c r="AC51" s="65"/>
      <c r="AD51" s="65"/>
    </row>
    <row r="52" spans="2:30" x14ac:dyDescent="0.2">
      <c r="B52" s="166"/>
      <c r="C52" s="24" t="s">
        <v>54</v>
      </c>
      <c r="D52" s="25">
        <v>60</v>
      </c>
      <c r="E52" s="25">
        <v>40</v>
      </c>
      <c r="F52" s="38">
        <v>2.5</v>
      </c>
      <c r="G52" s="36">
        <v>2.524</v>
      </c>
      <c r="H52" s="37" t="s">
        <v>12</v>
      </c>
      <c r="I52" s="74">
        <v>395.49</v>
      </c>
      <c r="J52" s="75">
        <v>407.72</v>
      </c>
      <c r="K52" s="21" t="s">
        <v>13</v>
      </c>
      <c r="L52" s="76">
        <v>722.1</v>
      </c>
      <c r="M52" s="77">
        <f t="shared" si="9"/>
        <v>276.84299999999996</v>
      </c>
      <c r="N52" s="78">
        <f t="shared" si="10"/>
        <v>285.404</v>
      </c>
      <c r="O52" s="22" t="s">
        <v>13</v>
      </c>
      <c r="P52" s="79">
        <f t="shared" si="11"/>
        <v>505.46999999999997</v>
      </c>
      <c r="Y52" s="65"/>
      <c r="Z52" s="65"/>
      <c r="AA52" s="65"/>
      <c r="AB52" s="65"/>
      <c r="AC52" s="65"/>
      <c r="AD52" s="65"/>
    </row>
    <row r="53" spans="2:30" x14ac:dyDescent="0.2">
      <c r="B53" s="166"/>
      <c r="C53" s="24" t="s">
        <v>55</v>
      </c>
      <c r="D53" s="25">
        <v>60</v>
      </c>
      <c r="E53" s="25">
        <v>40</v>
      </c>
      <c r="F53" s="35">
        <v>2</v>
      </c>
      <c r="G53" s="36">
        <v>1.96</v>
      </c>
      <c r="H53" s="37" t="s">
        <v>12</v>
      </c>
      <c r="I53" s="74">
        <v>295.32</v>
      </c>
      <c r="J53" s="75">
        <v>304.45</v>
      </c>
      <c r="K53" s="21" t="s">
        <v>13</v>
      </c>
      <c r="L53" s="76">
        <v>550.26</v>
      </c>
      <c r="M53" s="77">
        <f t="shared" si="9"/>
        <v>206.72399999999999</v>
      </c>
      <c r="N53" s="78">
        <f t="shared" si="10"/>
        <v>213.11499999999998</v>
      </c>
      <c r="O53" s="22" t="s">
        <v>13</v>
      </c>
      <c r="P53" s="79">
        <f t="shared" si="11"/>
        <v>385.18199999999996</v>
      </c>
      <c r="Y53" s="65"/>
      <c r="Z53" s="65"/>
      <c r="AA53" s="65"/>
      <c r="AB53" s="65"/>
      <c r="AC53" s="65"/>
      <c r="AD53" s="65"/>
    </row>
    <row r="54" spans="2:30" x14ac:dyDescent="0.2">
      <c r="B54" s="166"/>
      <c r="C54" s="24" t="s">
        <v>56</v>
      </c>
      <c r="D54" s="25">
        <v>60</v>
      </c>
      <c r="E54" s="25">
        <v>40</v>
      </c>
      <c r="F54" s="38">
        <v>2.5</v>
      </c>
      <c r="G54" s="36">
        <v>2.4350000000000001</v>
      </c>
      <c r="H54" s="37" t="s">
        <v>12</v>
      </c>
      <c r="I54" s="74">
        <v>401.22</v>
      </c>
      <c r="J54" s="75">
        <v>413.63</v>
      </c>
      <c r="K54" s="21" t="s">
        <v>13</v>
      </c>
      <c r="L54" s="76">
        <v>717.95</v>
      </c>
      <c r="M54" s="77">
        <f t="shared" si="9"/>
        <v>280.85399999999998</v>
      </c>
      <c r="N54" s="78">
        <f t="shared" si="10"/>
        <v>289.541</v>
      </c>
      <c r="O54" s="22" t="s">
        <v>13</v>
      </c>
      <c r="P54" s="79">
        <f t="shared" si="11"/>
        <v>502.565</v>
      </c>
      <c r="Y54" s="65"/>
      <c r="Z54" s="65"/>
      <c r="AA54" s="65"/>
      <c r="AB54" s="65"/>
      <c r="AC54" s="65"/>
      <c r="AD54" s="65"/>
    </row>
    <row r="55" spans="2:30" x14ac:dyDescent="0.2">
      <c r="B55" s="166"/>
      <c r="C55" s="24" t="s">
        <v>57</v>
      </c>
      <c r="D55" s="25">
        <v>60</v>
      </c>
      <c r="E55" s="25">
        <v>40</v>
      </c>
      <c r="F55" s="35">
        <v>2</v>
      </c>
      <c r="G55" s="36">
        <v>1.9</v>
      </c>
      <c r="H55" s="37" t="s">
        <v>12</v>
      </c>
      <c r="I55" s="74">
        <v>311.01</v>
      </c>
      <c r="J55" s="75">
        <v>320.63</v>
      </c>
      <c r="K55" s="21" t="s">
        <v>13</v>
      </c>
      <c r="L55" s="76">
        <v>558.15</v>
      </c>
      <c r="M55" s="77">
        <f t="shared" si="9"/>
        <v>217.70699999999999</v>
      </c>
      <c r="N55" s="78">
        <f t="shared" si="10"/>
        <v>224.44099999999997</v>
      </c>
      <c r="O55" s="22" t="s">
        <v>13</v>
      </c>
      <c r="P55" s="79">
        <f t="shared" si="11"/>
        <v>390.70499999999998</v>
      </c>
      <c r="Y55" s="65"/>
      <c r="Z55" s="65"/>
      <c r="AA55" s="65"/>
      <c r="AB55" s="65"/>
      <c r="AC55" s="65"/>
      <c r="AD55" s="65"/>
    </row>
    <row r="56" spans="2:30" x14ac:dyDescent="0.2">
      <c r="B56" s="166"/>
      <c r="C56" s="24" t="s">
        <v>58</v>
      </c>
      <c r="D56" s="25">
        <v>60</v>
      </c>
      <c r="E56" s="25">
        <v>40</v>
      </c>
      <c r="F56" s="38">
        <v>2.5</v>
      </c>
      <c r="G56" s="36">
        <v>2.3719999999999999</v>
      </c>
      <c r="H56" s="37" t="s">
        <v>12</v>
      </c>
      <c r="I56" s="74">
        <v>422.34</v>
      </c>
      <c r="J56" s="75">
        <v>435.4</v>
      </c>
      <c r="K56" s="21" t="s">
        <v>13</v>
      </c>
      <c r="L56" s="76">
        <v>729.19</v>
      </c>
      <c r="M56" s="77">
        <f t="shared" si="9"/>
        <v>295.63799999999998</v>
      </c>
      <c r="N56" s="78">
        <f t="shared" si="10"/>
        <v>304.77999999999997</v>
      </c>
      <c r="O56" s="22" t="s">
        <v>13</v>
      </c>
      <c r="P56" s="79">
        <f t="shared" si="11"/>
        <v>510.43299999999999</v>
      </c>
      <c r="Y56" s="65"/>
      <c r="Z56" s="65"/>
      <c r="AA56" s="65"/>
      <c r="AB56" s="65"/>
      <c r="AC56" s="65"/>
      <c r="AD56" s="65"/>
    </row>
    <row r="57" spans="2:30" x14ac:dyDescent="0.2">
      <c r="B57" s="166"/>
      <c r="C57" s="24" t="s">
        <v>59</v>
      </c>
      <c r="D57" s="25">
        <v>70</v>
      </c>
      <c r="E57" s="25">
        <v>40</v>
      </c>
      <c r="F57" s="35">
        <v>2</v>
      </c>
      <c r="G57" s="36">
        <v>2.177</v>
      </c>
      <c r="H57" s="37" t="s">
        <v>12</v>
      </c>
      <c r="I57" s="74">
        <v>299.14</v>
      </c>
      <c r="J57" s="75">
        <v>308.39</v>
      </c>
      <c r="K57" s="21" t="s">
        <v>13</v>
      </c>
      <c r="L57" s="76">
        <v>582.30999999999995</v>
      </c>
      <c r="M57" s="77">
        <f t="shared" si="9"/>
        <v>209.39799999999997</v>
      </c>
      <c r="N57" s="78">
        <f t="shared" si="10"/>
        <v>215.87299999999999</v>
      </c>
      <c r="O57" s="22" t="s">
        <v>13</v>
      </c>
      <c r="P57" s="79">
        <f t="shared" si="11"/>
        <v>407.61699999999996</v>
      </c>
      <c r="Y57" s="65"/>
      <c r="Z57" s="65"/>
      <c r="AA57" s="65"/>
      <c r="AB57" s="65"/>
      <c r="AC57" s="65"/>
      <c r="AD57" s="65"/>
    </row>
    <row r="58" spans="2:30" x14ac:dyDescent="0.2">
      <c r="B58" s="166"/>
      <c r="C58" s="24" t="s">
        <v>60</v>
      </c>
      <c r="D58" s="25">
        <v>70</v>
      </c>
      <c r="E58" s="25">
        <v>40</v>
      </c>
      <c r="F58" s="38">
        <v>2.5</v>
      </c>
      <c r="G58" s="36">
        <v>2.706</v>
      </c>
      <c r="H58" s="37" t="s">
        <v>12</v>
      </c>
      <c r="I58" s="74">
        <v>406.75</v>
      </c>
      <c r="J58" s="75">
        <v>419.33</v>
      </c>
      <c r="K58" s="21" t="s">
        <v>13</v>
      </c>
      <c r="L58" s="76">
        <v>758.73</v>
      </c>
      <c r="M58" s="77">
        <f t="shared" si="9"/>
        <v>284.72499999999997</v>
      </c>
      <c r="N58" s="78">
        <f t="shared" si="10"/>
        <v>293.53099999999995</v>
      </c>
      <c r="O58" s="22" t="s">
        <v>13</v>
      </c>
      <c r="P58" s="79">
        <f t="shared" si="11"/>
        <v>531.11099999999999</v>
      </c>
      <c r="Y58" s="65"/>
      <c r="Z58" s="65"/>
      <c r="AA58" s="65"/>
      <c r="AB58" s="65"/>
      <c r="AC58" s="65"/>
      <c r="AD58" s="65"/>
    </row>
    <row r="59" spans="2:30" x14ac:dyDescent="0.2">
      <c r="B59" s="166"/>
      <c r="C59" s="24" t="s">
        <v>61</v>
      </c>
      <c r="D59" s="25">
        <v>70</v>
      </c>
      <c r="E59" s="25">
        <v>40</v>
      </c>
      <c r="F59" s="35">
        <v>2</v>
      </c>
      <c r="G59" s="36">
        <v>2.1160000000000001</v>
      </c>
      <c r="H59" s="37" t="s">
        <v>12</v>
      </c>
      <c r="I59" s="74">
        <v>304.86</v>
      </c>
      <c r="J59" s="75">
        <v>314.29000000000002</v>
      </c>
      <c r="K59" s="21" t="s">
        <v>13</v>
      </c>
      <c r="L59" s="76">
        <v>580.1</v>
      </c>
      <c r="M59" s="77">
        <f t="shared" si="9"/>
        <v>213.40199999999999</v>
      </c>
      <c r="N59" s="78">
        <f t="shared" si="10"/>
        <v>220.00300000000001</v>
      </c>
      <c r="O59" s="22" t="s">
        <v>13</v>
      </c>
      <c r="P59" s="79">
        <f t="shared" si="11"/>
        <v>406.07</v>
      </c>
      <c r="Y59" s="65"/>
      <c r="Z59" s="65"/>
      <c r="AA59" s="65"/>
      <c r="AB59" s="65"/>
      <c r="AC59" s="65"/>
      <c r="AD59" s="65"/>
    </row>
    <row r="60" spans="2:30" x14ac:dyDescent="0.2">
      <c r="B60" s="166"/>
      <c r="C60" s="24" t="s">
        <v>62</v>
      </c>
      <c r="D60" s="25">
        <v>70</v>
      </c>
      <c r="E60" s="25">
        <v>40</v>
      </c>
      <c r="F60" s="38">
        <v>2.5</v>
      </c>
      <c r="G60" s="36">
        <v>2.63</v>
      </c>
      <c r="H60" s="37" t="s">
        <v>12</v>
      </c>
      <c r="I60" s="74">
        <v>414.41</v>
      </c>
      <c r="J60" s="75">
        <v>427.23</v>
      </c>
      <c r="K60" s="21" t="s">
        <v>13</v>
      </c>
      <c r="L60" s="76">
        <v>756.51</v>
      </c>
      <c r="M60" s="77">
        <f t="shared" si="9"/>
        <v>290.08699999999999</v>
      </c>
      <c r="N60" s="78">
        <f t="shared" si="10"/>
        <v>299.06099999999998</v>
      </c>
      <c r="O60" s="22" t="s">
        <v>13</v>
      </c>
      <c r="P60" s="79">
        <f t="shared" si="11"/>
        <v>529.55700000000002</v>
      </c>
      <c r="Y60" s="65"/>
      <c r="Z60" s="65"/>
      <c r="AA60" s="65"/>
      <c r="AB60" s="65"/>
      <c r="AC60" s="65"/>
      <c r="AD60" s="65"/>
    </row>
    <row r="61" spans="2:30" x14ac:dyDescent="0.2">
      <c r="B61" s="166"/>
      <c r="C61" s="24" t="s">
        <v>63</v>
      </c>
      <c r="D61" s="25">
        <v>70</v>
      </c>
      <c r="E61" s="25">
        <v>40</v>
      </c>
      <c r="F61" s="35">
        <v>2</v>
      </c>
      <c r="G61" s="36">
        <v>2.0550000000000002</v>
      </c>
      <c r="H61" s="37" t="s">
        <v>12</v>
      </c>
      <c r="I61" s="74">
        <v>322.81</v>
      </c>
      <c r="J61" s="75">
        <v>332.79</v>
      </c>
      <c r="K61" s="21" t="s">
        <v>13</v>
      </c>
      <c r="L61" s="76">
        <v>590.11</v>
      </c>
      <c r="M61" s="77">
        <f t="shared" si="9"/>
        <v>225.96699999999998</v>
      </c>
      <c r="N61" s="78">
        <f t="shared" si="10"/>
        <v>232.953</v>
      </c>
      <c r="O61" s="22" t="s">
        <v>13</v>
      </c>
      <c r="P61" s="79">
        <f t="shared" si="11"/>
        <v>413.077</v>
      </c>
      <c r="Y61" s="65"/>
      <c r="Z61" s="65"/>
      <c r="AA61" s="65"/>
      <c r="AB61" s="65"/>
      <c r="AC61" s="65"/>
      <c r="AD61" s="65"/>
    </row>
    <row r="62" spans="2:30" x14ac:dyDescent="0.2">
      <c r="B62" s="166"/>
      <c r="C62" s="24" t="s">
        <v>64</v>
      </c>
      <c r="D62" s="25">
        <v>70</v>
      </c>
      <c r="E62" s="25">
        <v>40</v>
      </c>
      <c r="F62" s="38">
        <v>2.5</v>
      </c>
      <c r="G62" s="36">
        <v>2.57</v>
      </c>
      <c r="H62" s="37" t="s">
        <v>12</v>
      </c>
      <c r="I62" s="74">
        <v>438.84</v>
      </c>
      <c r="J62" s="75">
        <v>452.42</v>
      </c>
      <c r="K62" s="21" t="s">
        <v>13</v>
      </c>
      <c r="L62" s="76">
        <v>771.05</v>
      </c>
      <c r="M62" s="77">
        <f t="shared" si="9"/>
        <v>307.18799999999999</v>
      </c>
      <c r="N62" s="78">
        <f t="shared" si="10"/>
        <v>316.69400000000002</v>
      </c>
      <c r="O62" s="22" t="s">
        <v>13</v>
      </c>
      <c r="P62" s="79">
        <f t="shared" si="11"/>
        <v>539.7349999999999</v>
      </c>
      <c r="Y62" s="65"/>
      <c r="Z62" s="65"/>
      <c r="AA62" s="65"/>
      <c r="AB62" s="65"/>
      <c r="AC62" s="65"/>
      <c r="AD62" s="65"/>
    </row>
    <row r="63" spans="2:30" x14ac:dyDescent="0.2">
      <c r="B63" s="166"/>
      <c r="C63" s="24" t="s">
        <v>65</v>
      </c>
      <c r="D63" s="25">
        <v>80</v>
      </c>
      <c r="E63" s="25">
        <v>40</v>
      </c>
      <c r="F63" s="35">
        <v>2</v>
      </c>
      <c r="G63" s="36">
        <v>2.3330000000000002</v>
      </c>
      <c r="H63" s="37" t="s">
        <v>12</v>
      </c>
      <c r="I63" s="74">
        <v>320.38</v>
      </c>
      <c r="J63" s="75">
        <v>330.29</v>
      </c>
      <c r="K63" s="21" t="s">
        <v>13</v>
      </c>
      <c r="L63" s="76">
        <v>623.84</v>
      </c>
      <c r="M63" s="77">
        <f t="shared" si="9"/>
        <v>224.26599999999999</v>
      </c>
      <c r="N63" s="78">
        <f t="shared" si="10"/>
        <v>231.203</v>
      </c>
      <c r="O63" s="22" t="s">
        <v>13</v>
      </c>
      <c r="P63" s="79">
        <f t="shared" si="11"/>
        <v>436.68799999999999</v>
      </c>
      <c r="Y63" s="65"/>
      <c r="Z63" s="65"/>
      <c r="AA63" s="65"/>
      <c r="AB63" s="65"/>
      <c r="AC63" s="65"/>
      <c r="AD63" s="65"/>
    </row>
    <row r="64" spans="2:30" x14ac:dyDescent="0.2">
      <c r="B64" s="166"/>
      <c r="C64" s="24" t="s">
        <v>66</v>
      </c>
      <c r="D64" s="25">
        <v>80</v>
      </c>
      <c r="E64" s="25">
        <v>40</v>
      </c>
      <c r="F64" s="38">
        <v>2.5</v>
      </c>
      <c r="G64" s="36">
        <v>2.9009999999999998</v>
      </c>
      <c r="H64" s="37" t="s">
        <v>12</v>
      </c>
      <c r="I64" s="74">
        <v>435.87</v>
      </c>
      <c r="J64" s="75">
        <v>449.35</v>
      </c>
      <c r="K64" s="21" t="s">
        <v>13</v>
      </c>
      <c r="L64" s="76">
        <v>813.21</v>
      </c>
      <c r="M64" s="77">
        <f t="shared" si="9"/>
        <v>305.10899999999998</v>
      </c>
      <c r="N64" s="78">
        <f t="shared" si="10"/>
        <v>314.54500000000002</v>
      </c>
      <c r="O64" s="22" t="s">
        <v>13</v>
      </c>
      <c r="P64" s="79">
        <f t="shared" si="11"/>
        <v>569.24699999999996</v>
      </c>
      <c r="Y64" s="65"/>
      <c r="Z64" s="65"/>
      <c r="AA64" s="65"/>
      <c r="AB64" s="65"/>
      <c r="AC64" s="65"/>
      <c r="AD64" s="65"/>
    </row>
    <row r="65" spans="2:30" x14ac:dyDescent="0.2">
      <c r="B65" s="166"/>
      <c r="C65" s="24" t="s">
        <v>67</v>
      </c>
      <c r="D65" s="25">
        <v>80</v>
      </c>
      <c r="E65" s="25">
        <v>40</v>
      </c>
      <c r="F65" s="35">
        <v>2</v>
      </c>
      <c r="G65" s="36">
        <v>2.2719999999999998</v>
      </c>
      <c r="H65" s="37" t="s">
        <v>12</v>
      </c>
      <c r="I65" s="74">
        <v>327.11</v>
      </c>
      <c r="J65" s="75">
        <v>337.23</v>
      </c>
      <c r="K65" s="21" t="s">
        <v>13</v>
      </c>
      <c r="L65" s="76">
        <v>622.64</v>
      </c>
      <c r="M65" s="77">
        <f t="shared" si="9"/>
        <v>228.977</v>
      </c>
      <c r="N65" s="78">
        <f t="shared" si="10"/>
        <v>236.06100000000001</v>
      </c>
      <c r="O65" s="22" t="s">
        <v>13</v>
      </c>
      <c r="P65" s="79">
        <f t="shared" si="11"/>
        <v>435.84799999999996</v>
      </c>
      <c r="Y65" s="65"/>
      <c r="Z65" s="65"/>
      <c r="AA65" s="65"/>
      <c r="AB65" s="65"/>
      <c r="AC65" s="65"/>
      <c r="AD65" s="65"/>
    </row>
    <row r="66" spans="2:30" x14ac:dyDescent="0.2">
      <c r="B66" s="166"/>
      <c r="C66" s="24" t="s">
        <v>68</v>
      </c>
      <c r="D66" s="25">
        <v>80</v>
      </c>
      <c r="E66" s="25">
        <v>40</v>
      </c>
      <c r="F66" s="38">
        <v>2.5</v>
      </c>
      <c r="G66" s="36">
        <v>2.8250000000000002</v>
      </c>
      <c r="H66" s="37" t="s">
        <v>12</v>
      </c>
      <c r="I66" s="74">
        <v>444.92</v>
      </c>
      <c r="J66" s="75">
        <v>458.68</v>
      </c>
      <c r="K66" s="21" t="s">
        <v>13</v>
      </c>
      <c r="L66" s="76">
        <v>812.38</v>
      </c>
      <c r="M66" s="77">
        <f t="shared" si="9"/>
        <v>311.44400000000002</v>
      </c>
      <c r="N66" s="78">
        <f t="shared" si="10"/>
        <v>321.07599999999996</v>
      </c>
      <c r="O66" s="22" t="s">
        <v>13</v>
      </c>
      <c r="P66" s="79">
        <f t="shared" si="11"/>
        <v>568.66599999999994</v>
      </c>
      <c r="Y66" s="65"/>
      <c r="Z66" s="65"/>
      <c r="AA66" s="65"/>
      <c r="AB66" s="65"/>
      <c r="AC66" s="65"/>
      <c r="AD66" s="65"/>
    </row>
    <row r="67" spans="2:30" x14ac:dyDescent="0.2">
      <c r="B67" s="166"/>
      <c r="C67" s="24" t="s">
        <v>69</v>
      </c>
      <c r="D67" s="25">
        <v>80</v>
      </c>
      <c r="E67" s="25">
        <v>40</v>
      </c>
      <c r="F67" s="35">
        <v>2</v>
      </c>
      <c r="G67" s="36">
        <v>2.2120000000000002</v>
      </c>
      <c r="H67" s="37" t="s">
        <v>12</v>
      </c>
      <c r="I67" s="74">
        <v>347.24</v>
      </c>
      <c r="J67" s="75">
        <v>357.98</v>
      </c>
      <c r="K67" s="21" t="s">
        <v>13</v>
      </c>
      <c r="L67" s="76">
        <v>634.97</v>
      </c>
      <c r="M67" s="77">
        <f t="shared" si="9"/>
        <v>243.06799999999998</v>
      </c>
      <c r="N67" s="78">
        <f t="shared" si="10"/>
        <v>250.58599999999998</v>
      </c>
      <c r="O67" s="22" t="s">
        <v>13</v>
      </c>
      <c r="P67" s="79">
        <f t="shared" si="11"/>
        <v>444.47899999999998</v>
      </c>
      <c r="Y67" s="65"/>
      <c r="Z67" s="65"/>
      <c r="AA67" s="65"/>
      <c r="AB67" s="65"/>
      <c r="AC67" s="65"/>
      <c r="AD67" s="65"/>
    </row>
    <row r="68" spans="2:30" ht="15" thickBot="1" x14ac:dyDescent="0.25">
      <c r="B68" s="167"/>
      <c r="C68" s="28" t="s">
        <v>70</v>
      </c>
      <c r="D68" s="29">
        <v>80</v>
      </c>
      <c r="E68" s="29">
        <v>40</v>
      </c>
      <c r="F68" s="45">
        <v>2.5</v>
      </c>
      <c r="G68" s="46">
        <v>2.766</v>
      </c>
      <c r="H68" s="47" t="s">
        <v>12</v>
      </c>
      <c r="I68" s="80">
        <v>472.12</v>
      </c>
      <c r="J68" s="81">
        <v>486.72</v>
      </c>
      <c r="K68" s="32" t="s">
        <v>13</v>
      </c>
      <c r="L68" s="82">
        <v>829.69</v>
      </c>
      <c r="M68" s="83">
        <f t="shared" si="9"/>
        <v>330.48399999999998</v>
      </c>
      <c r="N68" s="84">
        <f t="shared" si="10"/>
        <v>340.70400000000001</v>
      </c>
      <c r="O68" s="33" t="s">
        <v>13</v>
      </c>
      <c r="P68" s="85">
        <f t="shared" si="11"/>
        <v>580.78300000000002</v>
      </c>
      <c r="Y68" s="65"/>
      <c r="Z68" s="65"/>
      <c r="AA68" s="65"/>
      <c r="AB68" s="65"/>
      <c r="AC68" s="65"/>
      <c r="AD68" s="65"/>
    </row>
    <row r="69" spans="2:30" x14ac:dyDescent="0.2">
      <c r="B69" s="168" t="s">
        <v>104</v>
      </c>
      <c r="C69" s="11" t="s">
        <v>71</v>
      </c>
      <c r="D69" s="12">
        <v>30</v>
      </c>
      <c r="E69" s="12">
        <v>20</v>
      </c>
      <c r="F69" s="48">
        <v>1</v>
      </c>
      <c r="G69" s="49">
        <v>0.54</v>
      </c>
      <c r="H69" s="50" t="s">
        <v>12</v>
      </c>
      <c r="I69" s="67">
        <v>81.47</v>
      </c>
      <c r="J69" s="68">
        <v>83.99</v>
      </c>
      <c r="K69" s="15" t="s">
        <v>13</v>
      </c>
      <c r="L69" s="51" t="s">
        <v>13</v>
      </c>
      <c r="M69" s="86">
        <f t="shared" si="9"/>
        <v>57.028999999999996</v>
      </c>
      <c r="N69" s="87">
        <f t="shared" si="10"/>
        <v>58.792999999999992</v>
      </c>
      <c r="O69" s="34" t="s">
        <v>13</v>
      </c>
      <c r="P69" s="52" t="s">
        <v>13</v>
      </c>
      <c r="Y69" s="65"/>
      <c r="Z69" s="65"/>
      <c r="AA69" s="65"/>
      <c r="AB69" s="65"/>
      <c r="AC69" s="65"/>
      <c r="AD69" s="65"/>
    </row>
    <row r="70" spans="2:30" x14ac:dyDescent="0.2">
      <c r="B70" s="169"/>
      <c r="C70" s="24" t="s">
        <v>72</v>
      </c>
      <c r="D70" s="25">
        <v>30</v>
      </c>
      <c r="E70" s="25">
        <v>20</v>
      </c>
      <c r="F70" s="25">
        <v>1.2</v>
      </c>
      <c r="G70" s="26">
        <v>0.627</v>
      </c>
      <c r="H70" s="27" t="s">
        <v>12</v>
      </c>
      <c r="I70" s="74">
        <v>96.91</v>
      </c>
      <c r="J70" s="75">
        <v>99.91</v>
      </c>
      <c r="K70" s="21" t="s">
        <v>13</v>
      </c>
      <c r="L70" s="76">
        <v>182.12</v>
      </c>
      <c r="M70" s="77">
        <f t="shared" si="9"/>
        <v>67.836999999999989</v>
      </c>
      <c r="N70" s="78">
        <f t="shared" si="10"/>
        <v>69.936999999999998</v>
      </c>
      <c r="O70" s="22" t="s">
        <v>13</v>
      </c>
      <c r="P70" s="79">
        <f t="shared" ref="P70:P96" si="12">L70*(1-$M$3)</f>
        <v>127.48399999999999</v>
      </c>
      <c r="Y70" s="65"/>
      <c r="Z70" s="65"/>
      <c r="AA70" s="65"/>
      <c r="AB70" s="65"/>
      <c r="AC70" s="65"/>
      <c r="AD70" s="65"/>
    </row>
    <row r="71" spans="2:30" x14ac:dyDescent="0.2">
      <c r="B71" s="169"/>
      <c r="C71" s="24" t="s">
        <v>73</v>
      </c>
      <c r="D71" s="25">
        <v>30</v>
      </c>
      <c r="E71" s="25">
        <v>20</v>
      </c>
      <c r="F71" s="25">
        <v>1.5</v>
      </c>
      <c r="G71" s="26">
        <v>0.78200000000000003</v>
      </c>
      <c r="H71" s="27" t="s">
        <v>12</v>
      </c>
      <c r="I71" s="74">
        <v>115.59</v>
      </c>
      <c r="J71" s="75">
        <v>119.17</v>
      </c>
      <c r="K71" s="21" t="s">
        <v>13</v>
      </c>
      <c r="L71" s="76">
        <v>220.56</v>
      </c>
      <c r="M71" s="77">
        <f t="shared" si="9"/>
        <v>80.912999999999997</v>
      </c>
      <c r="N71" s="78">
        <f t="shared" si="10"/>
        <v>83.418999999999997</v>
      </c>
      <c r="O71" s="22" t="s">
        <v>13</v>
      </c>
      <c r="P71" s="79">
        <f t="shared" si="12"/>
        <v>154.392</v>
      </c>
      <c r="Y71" s="65"/>
      <c r="Z71" s="65"/>
      <c r="AA71" s="65"/>
      <c r="AB71" s="65"/>
      <c r="AC71" s="65"/>
      <c r="AD71" s="65"/>
    </row>
    <row r="72" spans="2:30" x14ac:dyDescent="0.2">
      <c r="B72" s="169"/>
      <c r="C72" s="24" t="s">
        <v>74</v>
      </c>
      <c r="D72" s="25">
        <v>30</v>
      </c>
      <c r="E72" s="25">
        <v>20</v>
      </c>
      <c r="F72" s="35">
        <v>2</v>
      </c>
      <c r="G72" s="36">
        <v>1.012</v>
      </c>
      <c r="H72" s="37" t="s">
        <v>12</v>
      </c>
      <c r="I72" s="74">
        <v>150.93</v>
      </c>
      <c r="J72" s="75">
        <v>155.6</v>
      </c>
      <c r="K72" s="21" t="s">
        <v>13</v>
      </c>
      <c r="L72" s="76">
        <v>289.89</v>
      </c>
      <c r="M72" s="77">
        <f t="shared" si="9"/>
        <v>105.651</v>
      </c>
      <c r="N72" s="78">
        <f t="shared" si="10"/>
        <v>108.91999999999999</v>
      </c>
      <c r="O72" s="22" t="s">
        <v>13</v>
      </c>
      <c r="P72" s="79">
        <f t="shared" si="12"/>
        <v>202.92299999999997</v>
      </c>
      <c r="Y72" s="65"/>
      <c r="Z72" s="65"/>
      <c r="AA72" s="65"/>
      <c r="AB72" s="65"/>
      <c r="AC72" s="65"/>
      <c r="AD72" s="65"/>
    </row>
    <row r="73" spans="2:30" x14ac:dyDescent="0.2">
      <c r="B73" s="169"/>
      <c r="C73" s="24" t="s">
        <v>75</v>
      </c>
      <c r="D73" s="25">
        <v>30</v>
      </c>
      <c r="E73" s="25">
        <v>30</v>
      </c>
      <c r="F73" s="25">
        <v>1.2</v>
      </c>
      <c r="G73" s="26">
        <v>0.80100000000000005</v>
      </c>
      <c r="H73" s="27" t="s">
        <v>12</v>
      </c>
      <c r="I73" s="74">
        <v>116</v>
      </c>
      <c r="J73" s="75">
        <v>119.59</v>
      </c>
      <c r="K73" s="21" t="s">
        <v>13</v>
      </c>
      <c r="L73" s="76">
        <v>221.38</v>
      </c>
      <c r="M73" s="77">
        <f t="shared" si="9"/>
        <v>81.199999999999989</v>
      </c>
      <c r="N73" s="78">
        <f t="shared" si="10"/>
        <v>83.712999999999994</v>
      </c>
      <c r="O73" s="22" t="s">
        <v>13</v>
      </c>
      <c r="P73" s="79">
        <f t="shared" si="12"/>
        <v>154.96599999999998</v>
      </c>
      <c r="Y73" s="65"/>
      <c r="Z73" s="65"/>
      <c r="AA73" s="65"/>
      <c r="AB73" s="65"/>
      <c r="AC73" s="65"/>
      <c r="AD73" s="65"/>
    </row>
    <row r="74" spans="2:30" x14ac:dyDescent="0.2">
      <c r="B74" s="169"/>
      <c r="C74" s="24" t="s">
        <v>76</v>
      </c>
      <c r="D74" s="25">
        <v>30</v>
      </c>
      <c r="E74" s="25">
        <v>30</v>
      </c>
      <c r="F74" s="25">
        <v>1.5</v>
      </c>
      <c r="G74" s="26">
        <v>1</v>
      </c>
      <c r="H74" s="27" t="s">
        <v>12</v>
      </c>
      <c r="I74" s="74">
        <v>141.18</v>
      </c>
      <c r="J74" s="75">
        <v>145.54</v>
      </c>
      <c r="K74" s="21" t="s">
        <v>13</v>
      </c>
      <c r="L74" s="76">
        <v>272.95</v>
      </c>
      <c r="M74" s="77">
        <f t="shared" si="9"/>
        <v>98.825999999999993</v>
      </c>
      <c r="N74" s="78">
        <f t="shared" si="10"/>
        <v>101.87799999999999</v>
      </c>
      <c r="O74" s="22" t="s">
        <v>13</v>
      </c>
      <c r="P74" s="79">
        <f t="shared" si="12"/>
        <v>191.06499999999997</v>
      </c>
      <c r="Y74" s="65"/>
      <c r="Z74" s="65"/>
      <c r="AA74" s="65"/>
      <c r="AB74" s="65"/>
      <c r="AC74" s="65"/>
      <c r="AD74" s="65"/>
    </row>
    <row r="75" spans="2:30" x14ac:dyDescent="0.2">
      <c r="B75" s="169"/>
      <c r="C75" s="24" t="s">
        <v>77</v>
      </c>
      <c r="D75" s="25">
        <v>30</v>
      </c>
      <c r="E75" s="25">
        <v>30</v>
      </c>
      <c r="F75" s="35">
        <v>2</v>
      </c>
      <c r="G75" s="36">
        <v>1.31</v>
      </c>
      <c r="H75" s="37" t="s">
        <v>12</v>
      </c>
      <c r="I75" s="74">
        <v>181.51</v>
      </c>
      <c r="J75" s="75">
        <v>187.13</v>
      </c>
      <c r="K75" s="21" t="s">
        <v>13</v>
      </c>
      <c r="L75" s="76">
        <v>352.12</v>
      </c>
      <c r="M75" s="77">
        <f t="shared" si="9"/>
        <v>127.05699999999999</v>
      </c>
      <c r="N75" s="78">
        <f t="shared" si="10"/>
        <v>130.99099999999999</v>
      </c>
      <c r="O75" s="22" t="s">
        <v>13</v>
      </c>
      <c r="P75" s="79">
        <f t="shared" si="12"/>
        <v>246.48399999999998</v>
      </c>
      <c r="Y75" s="65"/>
      <c r="Z75" s="65"/>
      <c r="AA75" s="65"/>
      <c r="AB75" s="65"/>
      <c r="AC75" s="65"/>
      <c r="AD75" s="65"/>
    </row>
    <row r="76" spans="2:30" x14ac:dyDescent="0.2">
      <c r="B76" s="169"/>
      <c r="C76" s="24" t="s">
        <v>78</v>
      </c>
      <c r="D76" s="25">
        <v>40</v>
      </c>
      <c r="E76" s="25">
        <v>40</v>
      </c>
      <c r="F76" s="25">
        <v>1.2</v>
      </c>
      <c r="G76" s="26">
        <v>1.1120000000000001</v>
      </c>
      <c r="H76" s="27" t="s">
        <v>12</v>
      </c>
      <c r="I76" s="74">
        <v>156.55000000000001</v>
      </c>
      <c r="J76" s="75">
        <v>161.38999999999999</v>
      </c>
      <c r="K76" s="21" t="s">
        <v>13</v>
      </c>
      <c r="L76" s="76">
        <v>301.18</v>
      </c>
      <c r="M76" s="77">
        <f t="shared" si="9"/>
        <v>109.58500000000001</v>
      </c>
      <c r="N76" s="78">
        <f t="shared" si="10"/>
        <v>112.97299999999998</v>
      </c>
      <c r="O76" s="22" t="s">
        <v>13</v>
      </c>
      <c r="P76" s="79">
        <f t="shared" si="12"/>
        <v>210.82599999999999</v>
      </c>
      <c r="Y76" s="65"/>
      <c r="Z76" s="65"/>
      <c r="AA76" s="65"/>
      <c r="AB76" s="65"/>
      <c r="AC76" s="65"/>
      <c r="AD76" s="65"/>
    </row>
    <row r="77" spans="2:30" x14ac:dyDescent="0.2">
      <c r="B77" s="169"/>
      <c r="C77" s="24" t="s">
        <v>79</v>
      </c>
      <c r="D77" s="25">
        <v>40</v>
      </c>
      <c r="E77" s="25">
        <v>40</v>
      </c>
      <c r="F77" s="25">
        <v>1.5</v>
      </c>
      <c r="G77" s="26">
        <v>1.389</v>
      </c>
      <c r="H77" s="27" t="s">
        <v>12</v>
      </c>
      <c r="I77" s="74">
        <v>191.12</v>
      </c>
      <c r="J77" s="75">
        <v>197.03</v>
      </c>
      <c r="K77" s="21" t="s">
        <v>13</v>
      </c>
      <c r="L77" s="76">
        <v>371.86</v>
      </c>
      <c r="M77" s="77">
        <f t="shared" si="9"/>
        <v>133.78399999999999</v>
      </c>
      <c r="N77" s="78">
        <f t="shared" si="10"/>
        <v>137.92099999999999</v>
      </c>
      <c r="O77" s="22" t="s">
        <v>13</v>
      </c>
      <c r="P77" s="79">
        <f t="shared" si="12"/>
        <v>260.30200000000002</v>
      </c>
      <c r="Y77" s="65"/>
      <c r="Z77" s="65"/>
      <c r="AA77" s="65"/>
      <c r="AB77" s="65"/>
      <c r="AC77" s="65"/>
      <c r="AD77" s="65"/>
    </row>
    <row r="78" spans="2:30" ht="15" thickBot="1" x14ac:dyDescent="0.25">
      <c r="B78" s="170"/>
      <c r="C78" s="28" t="s">
        <v>80</v>
      </c>
      <c r="D78" s="29">
        <v>40</v>
      </c>
      <c r="E78" s="29">
        <v>40</v>
      </c>
      <c r="F78" s="53">
        <v>2</v>
      </c>
      <c r="G78" s="46">
        <v>1.8525</v>
      </c>
      <c r="H78" s="47" t="s">
        <v>12</v>
      </c>
      <c r="I78" s="80">
        <v>255.17</v>
      </c>
      <c r="J78" s="81">
        <v>263.06</v>
      </c>
      <c r="K78" s="32" t="s">
        <v>13</v>
      </c>
      <c r="L78" s="82">
        <v>496.13</v>
      </c>
      <c r="M78" s="83">
        <f t="shared" si="9"/>
        <v>178.61899999999997</v>
      </c>
      <c r="N78" s="84">
        <f t="shared" si="10"/>
        <v>184.142</v>
      </c>
      <c r="O78" s="33" t="s">
        <v>13</v>
      </c>
      <c r="P78" s="85">
        <f t="shared" si="12"/>
        <v>347.291</v>
      </c>
      <c r="Y78" s="65"/>
      <c r="Z78" s="65"/>
      <c r="AA78" s="65"/>
      <c r="AB78" s="65"/>
      <c r="AC78" s="65"/>
      <c r="AD78" s="65"/>
    </row>
    <row r="79" spans="2:30" x14ac:dyDescent="0.2">
      <c r="B79" s="162" t="s">
        <v>105</v>
      </c>
      <c r="C79" s="11" t="s">
        <v>81</v>
      </c>
      <c r="D79" s="12">
        <v>60</v>
      </c>
      <c r="E79" s="12">
        <v>30</v>
      </c>
      <c r="F79" s="54">
        <v>2</v>
      </c>
      <c r="G79" s="13">
        <v>1.2174</v>
      </c>
      <c r="H79" s="14" t="s">
        <v>12</v>
      </c>
      <c r="I79" s="67">
        <v>168.78</v>
      </c>
      <c r="J79" s="68">
        <v>174</v>
      </c>
      <c r="K79" s="15" t="s">
        <v>13</v>
      </c>
      <c r="L79" s="69">
        <v>327.13</v>
      </c>
      <c r="M79" s="86">
        <f t="shared" si="9"/>
        <v>118.14599999999999</v>
      </c>
      <c r="N79" s="87">
        <f t="shared" si="10"/>
        <v>121.8</v>
      </c>
      <c r="O79" s="34" t="s">
        <v>13</v>
      </c>
      <c r="P79" s="88">
        <f t="shared" si="12"/>
        <v>228.99099999999999</v>
      </c>
      <c r="Y79" s="65"/>
      <c r="Z79" s="65"/>
      <c r="AA79" s="65"/>
      <c r="AB79" s="65"/>
      <c r="AC79" s="65"/>
      <c r="AD79" s="65"/>
    </row>
    <row r="80" spans="2:30" x14ac:dyDescent="0.2">
      <c r="B80" s="171"/>
      <c r="C80" s="24" t="s">
        <v>82</v>
      </c>
      <c r="D80" s="25">
        <v>30</v>
      </c>
      <c r="E80" s="25">
        <v>30</v>
      </c>
      <c r="F80" s="35">
        <v>2</v>
      </c>
      <c r="G80" s="36">
        <v>0.77249999999999996</v>
      </c>
      <c r="H80" s="37" t="s">
        <v>12</v>
      </c>
      <c r="I80" s="74">
        <v>115.66</v>
      </c>
      <c r="J80" s="75">
        <v>119.24</v>
      </c>
      <c r="K80" s="21" t="s">
        <v>13</v>
      </c>
      <c r="L80" s="76">
        <v>216.14</v>
      </c>
      <c r="M80" s="77">
        <f t="shared" si="9"/>
        <v>80.961999999999989</v>
      </c>
      <c r="N80" s="78">
        <f t="shared" si="10"/>
        <v>83.467999999999989</v>
      </c>
      <c r="O80" s="22" t="s">
        <v>13</v>
      </c>
      <c r="P80" s="79">
        <f t="shared" si="12"/>
        <v>151.29799999999997</v>
      </c>
      <c r="Y80" s="65"/>
      <c r="Z80" s="65"/>
      <c r="AA80" s="65"/>
      <c r="AB80" s="65"/>
      <c r="AC80" s="65"/>
      <c r="AD80" s="65"/>
    </row>
    <row r="81" spans="2:30" x14ac:dyDescent="0.2">
      <c r="B81" s="171"/>
      <c r="C81" s="24" t="s">
        <v>83</v>
      </c>
      <c r="D81" s="25">
        <v>30</v>
      </c>
      <c r="E81" s="25">
        <v>30</v>
      </c>
      <c r="F81" s="35">
        <v>2.5</v>
      </c>
      <c r="G81" s="36">
        <v>0.96660000000000001</v>
      </c>
      <c r="H81" s="37" t="s">
        <v>12</v>
      </c>
      <c r="I81" s="74">
        <v>156.66</v>
      </c>
      <c r="J81" s="75">
        <v>161.51</v>
      </c>
      <c r="K81" s="21" t="s">
        <v>13</v>
      </c>
      <c r="L81" s="76">
        <v>282.39</v>
      </c>
      <c r="M81" s="77">
        <f t="shared" si="9"/>
        <v>109.66199999999999</v>
      </c>
      <c r="N81" s="78">
        <f t="shared" si="10"/>
        <v>113.05699999999999</v>
      </c>
      <c r="O81" s="22" t="s">
        <v>13</v>
      </c>
      <c r="P81" s="79">
        <f t="shared" si="12"/>
        <v>197.67299999999997</v>
      </c>
      <c r="Y81" s="65"/>
      <c r="Z81" s="65"/>
      <c r="AA81" s="65"/>
      <c r="AB81" s="65"/>
      <c r="AC81" s="65"/>
      <c r="AD81" s="65"/>
    </row>
    <row r="82" spans="2:30" x14ac:dyDescent="0.2">
      <c r="B82" s="171"/>
      <c r="C82" s="24" t="s">
        <v>84</v>
      </c>
      <c r="D82" s="25">
        <v>40</v>
      </c>
      <c r="E82" s="25">
        <v>40</v>
      </c>
      <c r="F82" s="25">
        <v>1.5</v>
      </c>
      <c r="G82" s="26">
        <v>0.81469999999999998</v>
      </c>
      <c r="H82" s="27" t="s">
        <v>12</v>
      </c>
      <c r="I82" s="74">
        <v>121.94</v>
      </c>
      <c r="J82" s="75">
        <v>125.71</v>
      </c>
      <c r="K82" s="21" t="s">
        <v>13</v>
      </c>
      <c r="L82" s="76">
        <v>227.91</v>
      </c>
      <c r="M82" s="77">
        <f t="shared" si="9"/>
        <v>85.35799999999999</v>
      </c>
      <c r="N82" s="78">
        <f t="shared" si="10"/>
        <v>87.996999999999986</v>
      </c>
      <c r="O82" s="22" t="s">
        <v>13</v>
      </c>
      <c r="P82" s="79">
        <f t="shared" si="12"/>
        <v>159.53699999999998</v>
      </c>
      <c r="Y82" s="65"/>
      <c r="Z82" s="65"/>
      <c r="AA82" s="65"/>
      <c r="AB82" s="65"/>
      <c r="AC82" s="65"/>
      <c r="AD82" s="65"/>
    </row>
    <row r="83" spans="2:30" x14ac:dyDescent="0.2">
      <c r="B83" s="171"/>
      <c r="C83" s="24" t="s">
        <v>85</v>
      </c>
      <c r="D83" s="25">
        <v>40</v>
      </c>
      <c r="E83" s="25">
        <v>40</v>
      </c>
      <c r="F83" s="35">
        <v>2</v>
      </c>
      <c r="G83" s="36">
        <v>1.0865</v>
      </c>
      <c r="H83" s="37" t="s">
        <v>12</v>
      </c>
      <c r="I83" s="74">
        <v>160.44999999999999</v>
      </c>
      <c r="J83" s="75">
        <v>165.41</v>
      </c>
      <c r="K83" s="21" t="s">
        <v>13</v>
      </c>
      <c r="L83" s="76">
        <v>301.77999999999997</v>
      </c>
      <c r="M83" s="77">
        <f t="shared" si="9"/>
        <v>112.31499999999998</v>
      </c>
      <c r="N83" s="78">
        <f t="shared" si="10"/>
        <v>115.78699999999999</v>
      </c>
      <c r="O83" s="22" t="s">
        <v>13</v>
      </c>
      <c r="P83" s="79">
        <f t="shared" si="12"/>
        <v>211.24599999999998</v>
      </c>
      <c r="Y83" s="65"/>
      <c r="Z83" s="65"/>
      <c r="AA83" s="65"/>
      <c r="AB83" s="65"/>
      <c r="AC83" s="65"/>
      <c r="AD83" s="65"/>
    </row>
    <row r="84" spans="2:30" x14ac:dyDescent="0.2">
      <c r="B84" s="171"/>
      <c r="C84" s="24" t="s">
        <v>86</v>
      </c>
      <c r="D84" s="25">
        <v>40</v>
      </c>
      <c r="E84" s="25">
        <v>40</v>
      </c>
      <c r="F84" s="35">
        <v>2.5</v>
      </c>
      <c r="G84" s="36">
        <v>1.3591</v>
      </c>
      <c r="H84" s="37" t="s">
        <v>12</v>
      </c>
      <c r="I84" s="74">
        <v>218.06</v>
      </c>
      <c r="J84" s="75">
        <v>224.8</v>
      </c>
      <c r="K84" s="21" t="s">
        <v>13</v>
      </c>
      <c r="L84" s="76">
        <v>394.84</v>
      </c>
      <c r="M84" s="77">
        <f t="shared" si="9"/>
        <v>152.642</v>
      </c>
      <c r="N84" s="78">
        <f t="shared" si="10"/>
        <v>157.35999999999999</v>
      </c>
      <c r="O84" s="22" t="s">
        <v>13</v>
      </c>
      <c r="P84" s="79">
        <f t="shared" si="12"/>
        <v>276.38799999999998</v>
      </c>
      <c r="Y84" s="65"/>
      <c r="Z84" s="65"/>
      <c r="AA84" s="65"/>
      <c r="AB84" s="65"/>
      <c r="AC84" s="65"/>
      <c r="AD84" s="65"/>
    </row>
    <row r="85" spans="2:30" x14ac:dyDescent="0.2">
      <c r="B85" s="171"/>
      <c r="C85" s="24" t="s">
        <v>87</v>
      </c>
      <c r="D85" s="25">
        <v>40</v>
      </c>
      <c r="E85" s="25">
        <v>50</v>
      </c>
      <c r="F85" s="25">
        <v>1.5</v>
      </c>
      <c r="G85" s="26">
        <v>0.93300000000000005</v>
      </c>
      <c r="H85" s="27" t="s">
        <v>12</v>
      </c>
      <c r="I85" s="74">
        <v>143</v>
      </c>
      <c r="J85" s="75">
        <v>147.41999999999999</v>
      </c>
      <c r="K85" s="21" t="s">
        <v>13</v>
      </c>
      <c r="L85" s="76">
        <v>268.13</v>
      </c>
      <c r="M85" s="77">
        <f t="shared" si="9"/>
        <v>100.1</v>
      </c>
      <c r="N85" s="78">
        <f t="shared" si="10"/>
        <v>103.19399999999999</v>
      </c>
      <c r="O85" s="22" t="s">
        <v>13</v>
      </c>
      <c r="P85" s="79">
        <f t="shared" si="12"/>
        <v>187.69099999999997</v>
      </c>
      <c r="Y85" s="65"/>
      <c r="Z85" s="65"/>
      <c r="AA85" s="65"/>
      <c r="AB85" s="65"/>
      <c r="AC85" s="65"/>
      <c r="AD85" s="65"/>
    </row>
    <row r="86" spans="2:30" x14ac:dyDescent="0.2">
      <c r="B86" s="171"/>
      <c r="C86" s="24" t="s">
        <v>88</v>
      </c>
      <c r="D86" s="25">
        <v>40</v>
      </c>
      <c r="E86" s="25">
        <v>50</v>
      </c>
      <c r="F86" s="35">
        <v>2</v>
      </c>
      <c r="G86" s="36">
        <v>1.2435</v>
      </c>
      <c r="H86" s="37" t="s">
        <v>12</v>
      </c>
      <c r="I86" s="74">
        <v>182.85</v>
      </c>
      <c r="J86" s="75">
        <v>188.5</v>
      </c>
      <c r="K86" s="21" t="s">
        <v>13</v>
      </c>
      <c r="L86" s="76">
        <v>344.59</v>
      </c>
      <c r="M86" s="77">
        <f t="shared" si="9"/>
        <v>127.99499999999999</v>
      </c>
      <c r="N86" s="78">
        <f t="shared" si="10"/>
        <v>131.94999999999999</v>
      </c>
      <c r="O86" s="22" t="s">
        <v>13</v>
      </c>
      <c r="P86" s="79">
        <f t="shared" si="12"/>
        <v>241.21299999999997</v>
      </c>
      <c r="Y86" s="65"/>
      <c r="Z86" s="65"/>
      <c r="AA86" s="65"/>
      <c r="AB86" s="65"/>
      <c r="AC86" s="65"/>
      <c r="AD86" s="65"/>
    </row>
    <row r="87" spans="2:30" x14ac:dyDescent="0.2">
      <c r="B87" s="171"/>
      <c r="C87" s="24" t="s">
        <v>89</v>
      </c>
      <c r="D87" s="25">
        <v>50</v>
      </c>
      <c r="E87" s="25">
        <v>50</v>
      </c>
      <c r="F87" s="35">
        <v>2</v>
      </c>
      <c r="G87" s="36">
        <v>1.3517999999999999</v>
      </c>
      <c r="H87" s="37" t="s">
        <v>12</v>
      </c>
      <c r="I87" s="74">
        <v>198.3</v>
      </c>
      <c r="J87" s="75">
        <v>204.43</v>
      </c>
      <c r="K87" s="21" t="s">
        <v>13</v>
      </c>
      <c r="L87" s="76">
        <v>374.13</v>
      </c>
      <c r="M87" s="77">
        <f t="shared" si="9"/>
        <v>138.81</v>
      </c>
      <c r="N87" s="78">
        <f t="shared" si="10"/>
        <v>143.101</v>
      </c>
      <c r="O87" s="22" t="s">
        <v>13</v>
      </c>
      <c r="P87" s="79">
        <f t="shared" si="12"/>
        <v>261.89099999999996</v>
      </c>
      <c r="Y87" s="65"/>
      <c r="Z87" s="65"/>
      <c r="AA87" s="65"/>
      <c r="AB87" s="65"/>
      <c r="AC87" s="65"/>
      <c r="AD87" s="65"/>
    </row>
    <row r="88" spans="2:30" ht="15" thickBot="1" x14ac:dyDescent="0.25">
      <c r="B88" s="172"/>
      <c r="C88" s="28" t="s">
        <v>90</v>
      </c>
      <c r="D88" s="29">
        <v>50</v>
      </c>
      <c r="E88" s="29">
        <v>50</v>
      </c>
      <c r="F88" s="53">
        <v>2.5</v>
      </c>
      <c r="G88" s="46">
        <v>1.6928000000000001</v>
      </c>
      <c r="H88" s="47" t="s">
        <v>12</v>
      </c>
      <c r="I88" s="80">
        <v>270.26</v>
      </c>
      <c r="J88" s="81">
        <v>278.62</v>
      </c>
      <c r="K88" s="32" t="s">
        <v>13</v>
      </c>
      <c r="L88" s="82">
        <v>490.45</v>
      </c>
      <c r="M88" s="83">
        <f t="shared" si="9"/>
        <v>189.18199999999999</v>
      </c>
      <c r="N88" s="84">
        <f t="shared" si="10"/>
        <v>195.03399999999999</v>
      </c>
      <c r="O88" s="33" t="s">
        <v>13</v>
      </c>
      <c r="P88" s="85">
        <f t="shared" si="12"/>
        <v>343.315</v>
      </c>
      <c r="Y88" s="65"/>
      <c r="Z88" s="65"/>
      <c r="AA88" s="65"/>
      <c r="AB88" s="65"/>
      <c r="AC88" s="65"/>
      <c r="AD88" s="65"/>
    </row>
    <row r="89" spans="2:30" ht="26" customHeight="1" x14ac:dyDescent="0.2">
      <c r="B89" s="154" t="s">
        <v>106</v>
      </c>
      <c r="C89" s="11" t="s">
        <v>91</v>
      </c>
      <c r="D89" s="12">
        <v>20</v>
      </c>
      <c r="E89" s="12">
        <v>80</v>
      </c>
      <c r="F89" s="12">
        <v>1.5</v>
      </c>
      <c r="G89" s="13">
        <v>1.0148999999999999</v>
      </c>
      <c r="H89" s="14" t="s">
        <v>12</v>
      </c>
      <c r="I89" s="67">
        <v>150.56</v>
      </c>
      <c r="J89" s="68">
        <v>155.22</v>
      </c>
      <c r="K89" s="15" t="s">
        <v>13</v>
      </c>
      <c r="L89" s="69">
        <v>282.57</v>
      </c>
      <c r="M89" s="86">
        <f t="shared" si="9"/>
        <v>105.392</v>
      </c>
      <c r="N89" s="87">
        <f t="shared" si="10"/>
        <v>108.654</v>
      </c>
      <c r="O89" s="34" t="s">
        <v>13</v>
      </c>
      <c r="P89" s="88">
        <f t="shared" si="12"/>
        <v>197.79899999999998</v>
      </c>
      <c r="Y89" s="65"/>
      <c r="Z89" s="65"/>
      <c r="AA89" s="65"/>
      <c r="AB89" s="65"/>
      <c r="AC89" s="65"/>
      <c r="AD89" s="65"/>
    </row>
    <row r="90" spans="2:30" ht="26" customHeight="1" x14ac:dyDescent="0.2">
      <c r="B90" s="155"/>
      <c r="C90" s="24" t="s">
        <v>92</v>
      </c>
      <c r="D90" s="25">
        <v>20</v>
      </c>
      <c r="E90" s="25">
        <v>80</v>
      </c>
      <c r="F90" s="35">
        <v>2</v>
      </c>
      <c r="G90" s="36">
        <v>1.3533999999999999</v>
      </c>
      <c r="H90" s="37" t="s">
        <v>12</v>
      </c>
      <c r="I90" s="74">
        <v>198.52</v>
      </c>
      <c r="J90" s="75">
        <v>204.66</v>
      </c>
      <c r="K90" s="21" t="s">
        <v>13</v>
      </c>
      <c r="L90" s="76">
        <v>374.57</v>
      </c>
      <c r="M90" s="77">
        <f t="shared" si="9"/>
        <v>138.964</v>
      </c>
      <c r="N90" s="78">
        <f t="shared" si="10"/>
        <v>143.262</v>
      </c>
      <c r="O90" s="22" t="s">
        <v>13</v>
      </c>
      <c r="P90" s="79">
        <f t="shared" si="12"/>
        <v>262.19899999999996</v>
      </c>
      <c r="Y90" s="65"/>
      <c r="Z90" s="65"/>
      <c r="AA90" s="65"/>
      <c r="AB90" s="65"/>
      <c r="AC90" s="65"/>
      <c r="AD90" s="65"/>
    </row>
    <row r="91" spans="2:30" ht="26" customHeight="1" x14ac:dyDescent="0.2">
      <c r="B91" s="155"/>
      <c r="C91" s="24" t="s">
        <v>93</v>
      </c>
      <c r="D91" s="25">
        <v>20</v>
      </c>
      <c r="E91" s="25">
        <v>90</v>
      </c>
      <c r="F91" s="25">
        <v>1.5</v>
      </c>
      <c r="G91" s="26">
        <v>1.1326000000000001</v>
      </c>
      <c r="H91" s="27" t="s">
        <v>12</v>
      </c>
      <c r="I91" s="74">
        <v>167.39</v>
      </c>
      <c r="J91" s="75">
        <v>172.56</v>
      </c>
      <c r="K91" s="21" t="s">
        <v>13</v>
      </c>
      <c r="L91" s="76">
        <v>314.70999999999998</v>
      </c>
      <c r="M91" s="77">
        <f t="shared" si="9"/>
        <v>117.17299999999999</v>
      </c>
      <c r="N91" s="78">
        <f t="shared" si="10"/>
        <v>120.79199999999999</v>
      </c>
      <c r="O91" s="22" t="s">
        <v>13</v>
      </c>
      <c r="P91" s="79">
        <f t="shared" si="12"/>
        <v>220.29699999999997</v>
      </c>
      <c r="Y91" s="65"/>
      <c r="Z91" s="65"/>
      <c r="AA91" s="65"/>
      <c r="AB91" s="65"/>
      <c r="AC91" s="65"/>
      <c r="AD91" s="65"/>
    </row>
    <row r="92" spans="2:30" ht="26" customHeight="1" thickBot="1" x14ac:dyDescent="0.25">
      <c r="B92" s="156"/>
      <c r="C92" s="28" t="s">
        <v>94</v>
      </c>
      <c r="D92" s="29">
        <v>20</v>
      </c>
      <c r="E92" s="29">
        <v>90</v>
      </c>
      <c r="F92" s="53">
        <v>2</v>
      </c>
      <c r="G92" s="46">
        <v>1.5104</v>
      </c>
      <c r="H92" s="47" t="s">
        <v>12</v>
      </c>
      <c r="I92" s="80">
        <v>220.92</v>
      </c>
      <c r="J92" s="81">
        <v>227.75</v>
      </c>
      <c r="K92" s="32" t="s">
        <v>13</v>
      </c>
      <c r="L92" s="82">
        <v>417.39</v>
      </c>
      <c r="M92" s="83">
        <f t="shared" si="9"/>
        <v>154.64399999999998</v>
      </c>
      <c r="N92" s="84">
        <f t="shared" si="10"/>
        <v>159.42499999999998</v>
      </c>
      <c r="O92" s="33" t="s">
        <v>13</v>
      </c>
      <c r="P92" s="85">
        <f t="shared" si="12"/>
        <v>292.17299999999994</v>
      </c>
      <c r="Y92" s="65"/>
      <c r="Z92" s="65"/>
      <c r="AA92" s="65"/>
      <c r="AB92" s="65"/>
      <c r="AC92" s="65"/>
      <c r="AD92" s="65"/>
    </row>
    <row r="93" spans="2:30" ht="26" customHeight="1" x14ac:dyDescent="0.2">
      <c r="B93" s="157" t="s">
        <v>95</v>
      </c>
      <c r="C93" s="11" t="s">
        <v>96</v>
      </c>
      <c r="D93" s="12">
        <v>41.3</v>
      </c>
      <c r="E93" s="12">
        <v>82.6</v>
      </c>
      <c r="F93" s="12">
        <v>2.5</v>
      </c>
      <c r="G93" s="13">
        <v>5.2009999999999996</v>
      </c>
      <c r="H93" s="14" t="s">
        <v>12</v>
      </c>
      <c r="I93" s="67">
        <v>946.38</v>
      </c>
      <c r="J93" s="15" t="s">
        <v>13</v>
      </c>
      <c r="K93" s="15" t="s">
        <v>13</v>
      </c>
      <c r="L93" s="69">
        <v>1609.76</v>
      </c>
      <c r="M93" s="86">
        <f>I93*(1-$M$3)</f>
        <v>662.46600000000001</v>
      </c>
      <c r="N93" s="55" t="s">
        <v>13</v>
      </c>
      <c r="O93" s="34" t="s">
        <v>13</v>
      </c>
      <c r="P93" s="88">
        <f t="shared" si="12"/>
        <v>1126.8319999999999</v>
      </c>
      <c r="Y93" s="65"/>
      <c r="Z93" s="65"/>
      <c r="AA93" s="65"/>
      <c r="AB93" s="65"/>
      <c r="AC93" s="65"/>
      <c r="AD93" s="65"/>
    </row>
    <row r="94" spans="2:30" ht="26" customHeight="1" x14ac:dyDescent="0.2">
      <c r="B94" s="158"/>
      <c r="C94" s="24" t="s">
        <v>97</v>
      </c>
      <c r="D94" s="25">
        <v>41.3</v>
      </c>
      <c r="E94" s="25">
        <v>41.2</v>
      </c>
      <c r="F94" s="25">
        <v>2.5</v>
      </c>
      <c r="G94" s="26">
        <v>3.5719999999999996</v>
      </c>
      <c r="H94" s="27" t="s">
        <v>12</v>
      </c>
      <c r="I94" s="74">
        <v>664.76</v>
      </c>
      <c r="J94" s="21" t="s">
        <v>13</v>
      </c>
      <c r="K94" s="21" t="s">
        <v>13</v>
      </c>
      <c r="L94" s="76">
        <v>1129.3900000000001</v>
      </c>
      <c r="M94" s="77">
        <f>I94*(1-$M$3)</f>
        <v>465.33199999999994</v>
      </c>
      <c r="N94" s="42" t="s">
        <v>13</v>
      </c>
      <c r="O94" s="22" t="s">
        <v>13</v>
      </c>
      <c r="P94" s="79">
        <f t="shared" si="12"/>
        <v>790.57299999999998</v>
      </c>
      <c r="Y94" s="65"/>
      <c r="Z94" s="65"/>
      <c r="AA94" s="65"/>
      <c r="AB94" s="65"/>
      <c r="AC94" s="65"/>
      <c r="AD94" s="65"/>
    </row>
    <row r="95" spans="2:30" ht="26" customHeight="1" x14ac:dyDescent="0.2">
      <c r="B95" s="158"/>
      <c r="C95" s="89" t="s">
        <v>98</v>
      </c>
      <c r="D95" s="38">
        <v>41.3</v>
      </c>
      <c r="E95" s="38">
        <v>82.6</v>
      </c>
      <c r="F95" s="38">
        <v>2.5</v>
      </c>
      <c r="G95" s="36">
        <v>4.9379999999999997</v>
      </c>
      <c r="H95" s="37" t="s">
        <v>12</v>
      </c>
      <c r="I95" s="74">
        <v>1017.6</v>
      </c>
      <c r="J95" s="21" t="s">
        <v>13</v>
      </c>
      <c r="K95" s="21" t="s">
        <v>13</v>
      </c>
      <c r="L95" s="76">
        <v>1659.91</v>
      </c>
      <c r="M95" s="77">
        <f>I95*(1-$M$3)</f>
        <v>712.31999999999994</v>
      </c>
      <c r="N95" s="42" t="s">
        <v>13</v>
      </c>
      <c r="O95" s="22" t="s">
        <v>13</v>
      </c>
      <c r="P95" s="79">
        <f t="shared" si="12"/>
        <v>1161.9369999999999</v>
      </c>
      <c r="Y95" s="65"/>
      <c r="Z95" s="65"/>
      <c r="AA95" s="65"/>
      <c r="AB95" s="65"/>
      <c r="AC95" s="65"/>
      <c r="AD95" s="65"/>
    </row>
    <row r="96" spans="2:30" ht="26" customHeight="1" thickBot="1" x14ac:dyDescent="0.25">
      <c r="B96" s="159"/>
      <c r="C96" s="90" t="s">
        <v>99</v>
      </c>
      <c r="D96" s="56">
        <v>41.3</v>
      </c>
      <c r="E96" s="56">
        <v>41.2</v>
      </c>
      <c r="F96" s="56">
        <v>2.5</v>
      </c>
      <c r="G96" s="57">
        <v>3.335</v>
      </c>
      <c r="H96" s="58" t="s">
        <v>12</v>
      </c>
      <c r="I96" s="91">
        <v>695.3</v>
      </c>
      <c r="J96" s="59" t="s">
        <v>13</v>
      </c>
      <c r="K96" s="59" t="s">
        <v>13</v>
      </c>
      <c r="L96" s="92">
        <v>1129.0999999999999</v>
      </c>
      <c r="M96" s="93">
        <f>I96*(1-$M$3)</f>
        <v>486.70999999999992</v>
      </c>
      <c r="N96" s="60" t="s">
        <v>13</v>
      </c>
      <c r="O96" s="61" t="s">
        <v>13</v>
      </c>
      <c r="P96" s="94">
        <f t="shared" si="12"/>
        <v>790.36999999999989</v>
      </c>
      <c r="Y96" s="65"/>
      <c r="Z96" s="65"/>
      <c r="AA96" s="65"/>
      <c r="AB96" s="65"/>
      <c r="AC96" s="65"/>
      <c r="AD96" s="65"/>
    </row>
    <row r="97" spans="1:16" x14ac:dyDescent="0.2">
      <c r="A97" s="97"/>
      <c r="B97" s="121"/>
      <c r="C97" s="122"/>
      <c r="D97" s="123"/>
      <c r="E97" s="123"/>
      <c r="F97" s="123"/>
      <c r="G97" s="124"/>
      <c r="H97" s="124"/>
      <c r="I97" s="125"/>
      <c r="J97" s="125"/>
      <c r="K97" s="125"/>
      <c r="L97" s="125"/>
      <c r="M97" s="126"/>
      <c r="N97" s="126"/>
      <c r="O97" s="126"/>
      <c r="P97" s="126"/>
    </row>
    <row r="98" spans="1:16" x14ac:dyDescent="0.2">
      <c r="A98" s="97"/>
      <c r="B98" s="127" t="s">
        <v>100</v>
      </c>
      <c r="C98" s="128"/>
      <c r="D98" s="129"/>
      <c r="E98" s="123"/>
      <c r="F98" s="123"/>
      <c r="G98" s="124"/>
      <c r="H98" s="124"/>
      <c r="I98" s="125"/>
      <c r="J98" s="125"/>
      <c r="K98" s="125"/>
      <c r="L98" s="125"/>
      <c r="M98" s="126"/>
      <c r="N98" s="126"/>
      <c r="O98" s="126"/>
      <c r="P98" s="126"/>
    </row>
    <row r="99" spans="1:16" x14ac:dyDescent="0.2">
      <c r="A99" s="97"/>
      <c r="B99" s="130"/>
      <c r="C99" s="131" t="s">
        <v>101</v>
      </c>
      <c r="D99" s="132" t="s">
        <v>102</v>
      </c>
      <c r="E99" s="133">
        <v>13.105449472500002</v>
      </c>
      <c r="F99" s="123"/>
      <c r="G99" s="123"/>
      <c r="H99" s="124"/>
      <c r="I99" s="125"/>
      <c r="J99" s="125"/>
      <c r="K99" s="125"/>
      <c r="L99" s="125"/>
      <c r="M99" s="126"/>
      <c r="N99" s="126"/>
      <c r="O99" s="126"/>
      <c r="P99" s="126"/>
    </row>
    <row r="100" spans="1:16" x14ac:dyDescent="0.2">
      <c r="A100" s="97"/>
      <c r="B100" s="130"/>
      <c r="C100" s="134" t="s">
        <v>103</v>
      </c>
      <c r="D100" s="135" t="s">
        <v>102</v>
      </c>
      <c r="E100" s="136">
        <v>13.670451506250005</v>
      </c>
      <c r="F100" s="123"/>
      <c r="G100" s="123"/>
      <c r="H100" s="124"/>
      <c r="I100" s="125"/>
      <c r="J100" s="125"/>
      <c r="K100" s="125"/>
      <c r="L100" s="125"/>
      <c r="M100" s="126"/>
      <c r="N100" s="126"/>
      <c r="O100" s="126"/>
      <c r="P100" s="126"/>
    </row>
    <row r="101" spans="1:16" x14ac:dyDescent="0.2">
      <c r="A101" s="97"/>
      <c r="B101" s="97"/>
      <c r="C101" s="97"/>
      <c r="D101" s="98"/>
      <c r="E101" s="98"/>
      <c r="F101" s="98"/>
      <c r="G101" s="98"/>
      <c r="H101" s="98"/>
      <c r="I101" s="98"/>
      <c r="J101" s="98"/>
      <c r="K101" s="98"/>
      <c r="L101" s="98"/>
      <c r="M101" s="99"/>
      <c r="N101" s="99"/>
      <c r="O101" s="99"/>
      <c r="P101" s="99"/>
    </row>
    <row r="102" spans="1:16" s="119" customFormat="1" ht="57" customHeight="1" x14ac:dyDescent="0.2">
      <c r="A102" s="137"/>
      <c r="B102" s="147" t="s">
        <v>123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</row>
    <row r="103" spans="1:16" s="120" customFormat="1" ht="27" customHeight="1" x14ac:dyDescent="0.2">
      <c r="A103" s="138"/>
      <c r="B103" s="147" t="s">
        <v>124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</row>
    <row r="104" spans="1:16" s="120" customFormat="1" ht="27" customHeight="1" x14ac:dyDescent="0.2">
      <c r="A104" s="138"/>
      <c r="B104" s="147" t="s">
        <v>125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</row>
    <row r="105" spans="1:16" s="120" customFormat="1" ht="27" customHeight="1" x14ac:dyDescent="0.2">
      <c r="A105" s="138"/>
      <c r="B105" s="147" t="s">
        <v>126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</row>
    <row r="106" spans="1:16" s="120" customFormat="1" ht="27" customHeight="1" x14ac:dyDescent="0.2">
      <c r="A106" s="138"/>
      <c r="B106" s="147" t="s">
        <v>127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</row>
    <row r="107" spans="1:16" s="120" customFormat="1" ht="27" customHeight="1" x14ac:dyDescent="0.2">
      <c r="A107" s="138"/>
      <c r="B107" s="147" t="s">
        <v>128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</row>
    <row r="108" spans="1:16" s="120" customFormat="1" ht="27" customHeight="1" x14ac:dyDescent="0.2">
      <c r="A108" s="138"/>
      <c r="B108" s="147" t="s">
        <v>129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</row>
    <row r="109" spans="1:16" s="120" customFormat="1" ht="27" customHeight="1" x14ac:dyDescent="0.2">
      <c r="A109" s="138"/>
      <c r="B109" s="147" t="s">
        <v>130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</row>
    <row r="110" spans="1:16" x14ac:dyDescent="0.2">
      <c r="A110" s="97"/>
      <c r="B110" s="97"/>
      <c r="C110" s="97"/>
      <c r="D110" s="98"/>
      <c r="E110" s="98"/>
      <c r="F110" s="98"/>
      <c r="G110" s="98"/>
      <c r="H110" s="98"/>
      <c r="I110" s="98"/>
      <c r="J110" s="98"/>
      <c r="K110" s="98"/>
      <c r="L110" s="98"/>
      <c r="M110" s="99"/>
      <c r="N110" s="99"/>
      <c r="O110" s="99"/>
      <c r="P110" s="99"/>
    </row>
  </sheetData>
  <sheetProtection algorithmName="SHA-512" hashValue="oi4pJLkGD+MWVQDFMCecVaDGzxFNUolEti8Jkowczt9Ha+NSZsw+JjMFxyLVF9QhSjwRTYjdYSunyrL8LajZpw==" saltValue="iw8k3zIUJOF6M4ATwX6qPw==" spinCount="100000" sheet="1" objects="1" scenarios="1" insertColumns="0" insertRows="0" insertHyperlinks="0" sort="0" autoFilter="0"/>
  <mergeCells count="26">
    <mergeCell ref="E4:E5"/>
    <mergeCell ref="F4:F5"/>
    <mergeCell ref="G4:G5"/>
    <mergeCell ref="I4:L4"/>
    <mergeCell ref="M4:P4"/>
    <mergeCell ref="B69:B78"/>
    <mergeCell ref="B79:B88"/>
    <mergeCell ref="B4:B5"/>
    <mergeCell ref="C4:C5"/>
    <mergeCell ref="D4:D5"/>
    <mergeCell ref="B108:P108"/>
    <mergeCell ref="B109:P109"/>
    <mergeCell ref="M2:P2"/>
    <mergeCell ref="B2:H3"/>
    <mergeCell ref="B102:P102"/>
    <mergeCell ref="B103:P103"/>
    <mergeCell ref="B104:P104"/>
    <mergeCell ref="B105:P105"/>
    <mergeCell ref="B106:P106"/>
    <mergeCell ref="B107:P107"/>
    <mergeCell ref="M3:P3"/>
    <mergeCell ref="B89:B92"/>
    <mergeCell ref="B93:B96"/>
    <mergeCell ref="H4:H5"/>
    <mergeCell ref="B6:B20"/>
    <mergeCell ref="B21:B68"/>
  </mergeCells>
  <pageMargins left="0.7" right="0.7" top="0.75" bottom="0.75" header="0.3" footer="0.3"/>
  <pageSetup paperSize="9" scale="6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9D03F-1C6C-454B-8E7B-CD40993EDD9E}">
  <dimension ref="B1:H27"/>
  <sheetViews>
    <sheetView workbookViewId="0">
      <selection activeCell="C24" sqref="C24"/>
    </sheetView>
  </sheetViews>
  <sheetFormatPr baseColWidth="10" defaultRowHeight="19" x14ac:dyDescent="0.2"/>
  <cols>
    <col min="1" max="1" width="2.33203125" style="100" customWidth="1"/>
    <col min="2" max="2" width="29.6640625" style="100" customWidth="1"/>
    <col min="3" max="3" width="12.6640625" style="100" customWidth="1"/>
    <col min="4" max="4" width="13.83203125" style="100" customWidth="1"/>
    <col min="5" max="8" width="22.83203125" style="100" customWidth="1"/>
    <col min="9" max="16384" width="10.83203125" style="100"/>
  </cols>
  <sheetData>
    <row r="1" spans="2:8" ht="32" customHeight="1" x14ac:dyDescent="0.2">
      <c r="B1" s="189" t="s">
        <v>111</v>
      </c>
      <c r="C1" s="190" t="s">
        <v>112</v>
      </c>
      <c r="D1" s="190" t="s">
        <v>113</v>
      </c>
      <c r="E1" s="189" t="s">
        <v>114</v>
      </c>
      <c r="F1" s="189"/>
      <c r="G1" s="189" t="s">
        <v>118</v>
      </c>
      <c r="H1" s="189"/>
    </row>
    <row r="2" spans="2:8" ht="32" customHeight="1" x14ac:dyDescent="0.2">
      <c r="B2" s="189"/>
      <c r="C2" s="190"/>
      <c r="D2" s="190"/>
      <c r="E2" s="189" t="s">
        <v>115</v>
      </c>
      <c r="F2" s="189"/>
      <c r="G2" s="189" t="s">
        <v>115</v>
      </c>
      <c r="H2" s="189"/>
    </row>
    <row r="3" spans="2:8" ht="28" customHeight="1" x14ac:dyDescent="0.2">
      <c r="B3" s="192"/>
      <c r="C3" s="191"/>
      <c r="D3" s="191"/>
      <c r="E3" s="101" t="s">
        <v>116</v>
      </c>
      <c r="F3" s="101" t="s">
        <v>117</v>
      </c>
      <c r="G3" s="101" t="s">
        <v>116</v>
      </c>
      <c r="H3" s="101" t="s">
        <v>117</v>
      </c>
    </row>
    <row r="4" spans="2:8" ht="20" customHeight="1" x14ac:dyDescent="0.2">
      <c r="B4" s="187" t="s">
        <v>119</v>
      </c>
      <c r="C4" s="188">
        <v>4.3490000000000002</v>
      </c>
      <c r="D4" s="102">
        <v>400</v>
      </c>
      <c r="E4" s="102">
        <v>7438</v>
      </c>
      <c r="F4" s="102">
        <v>0.4</v>
      </c>
      <c r="G4" s="103">
        <v>1488</v>
      </c>
      <c r="H4" s="104">
        <v>0.3</v>
      </c>
    </row>
    <row r="5" spans="2:8" ht="20" customHeight="1" x14ac:dyDescent="0.2">
      <c r="B5" s="187"/>
      <c r="C5" s="188"/>
      <c r="D5" s="105">
        <v>600</v>
      </c>
      <c r="E5" s="105">
        <v>3304</v>
      </c>
      <c r="F5" s="105">
        <v>0.9</v>
      </c>
      <c r="G5" s="106">
        <v>991</v>
      </c>
      <c r="H5" s="107">
        <v>0.7</v>
      </c>
    </row>
    <row r="6" spans="2:8" ht="20" customHeight="1" x14ac:dyDescent="0.2">
      <c r="B6" s="187"/>
      <c r="C6" s="188"/>
      <c r="D6" s="105">
        <v>800</v>
      </c>
      <c r="E6" s="105">
        <v>1856</v>
      </c>
      <c r="F6" s="105">
        <v>1.6</v>
      </c>
      <c r="G6" s="106">
        <v>743</v>
      </c>
      <c r="H6" s="107">
        <v>1.2</v>
      </c>
    </row>
    <row r="7" spans="2:8" ht="20" customHeight="1" x14ac:dyDescent="0.2">
      <c r="B7" s="187"/>
      <c r="C7" s="188"/>
      <c r="D7" s="105">
        <v>1000</v>
      </c>
      <c r="E7" s="105">
        <v>1186</v>
      </c>
      <c r="F7" s="105">
        <v>2.4</v>
      </c>
      <c r="G7" s="106">
        <v>593</v>
      </c>
      <c r="H7" s="107">
        <v>1.94</v>
      </c>
    </row>
    <row r="8" spans="2:8" ht="20" customHeight="1" x14ac:dyDescent="0.2">
      <c r="B8" s="187"/>
      <c r="C8" s="188"/>
      <c r="D8" s="105">
        <v>1200</v>
      </c>
      <c r="E8" s="105">
        <v>823</v>
      </c>
      <c r="F8" s="105">
        <v>3.5</v>
      </c>
      <c r="G8" s="106">
        <v>494</v>
      </c>
      <c r="H8" s="107">
        <v>2.8</v>
      </c>
    </row>
    <row r="9" spans="2:8" ht="20" customHeight="1" x14ac:dyDescent="0.2">
      <c r="B9" s="187"/>
      <c r="C9" s="188"/>
      <c r="D9" s="105">
        <v>1400</v>
      </c>
      <c r="E9" s="105">
        <v>603</v>
      </c>
      <c r="F9" s="105">
        <v>4.8</v>
      </c>
      <c r="G9" s="106">
        <v>422</v>
      </c>
      <c r="H9" s="107">
        <v>3.8</v>
      </c>
    </row>
    <row r="10" spans="2:8" ht="20" customHeight="1" x14ac:dyDescent="0.2">
      <c r="B10" s="187"/>
      <c r="C10" s="188"/>
      <c r="D10" s="105">
        <v>1600</v>
      </c>
      <c r="E10" s="105">
        <v>461</v>
      </c>
      <c r="F10" s="105">
        <v>6.2</v>
      </c>
      <c r="G10" s="106">
        <v>369</v>
      </c>
      <c r="H10" s="107">
        <v>5</v>
      </c>
    </row>
    <row r="11" spans="2:8" ht="20" customHeight="1" x14ac:dyDescent="0.2">
      <c r="B11" s="187"/>
      <c r="C11" s="188"/>
      <c r="D11" s="105">
        <v>1800</v>
      </c>
      <c r="E11" s="105">
        <v>363</v>
      </c>
      <c r="F11" s="105">
        <v>7.9</v>
      </c>
      <c r="G11" s="106">
        <v>327</v>
      </c>
      <c r="H11" s="107">
        <v>6.3</v>
      </c>
    </row>
    <row r="12" spans="2:8" ht="20" customHeight="1" x14ac:dyDescent="0.2">
      <c r="B12" s="187"/>
      <c r="C12" s="188"/>
      <c r="D12" s="105">
        <v>2000</v>
      </c>
      <c r="E12" s="105">
        <v>293</v>
      </c>
      <c r="F12" s="105">
        <v>9.6999999999999993</v>
      </c>
      <c r="G12" s="106">
        <v>293</v>
      </c>
      <c r="H12" s="107">
        <v>7.8</v>
      </c>
    </row>
    <row r="13" spans="2:8" ht="20" customHeight="1" x14ac:dyDescent="0.2">
      <c r="B13" s="187"/>
      <c r="C13" s="188"/>
      <c r="D13" s="105">
        <v>2200</v>
      </c>
      <c r="E13" s="105">
        <v>226</v>
      </c>
      <c r="F13" s="105">
        <v>11</v>
      </c>
      <c r="G13" s="106">
        <v>266</v>
      </c>
      <c r="H13" s="107">
        <v>9.4</v>
      </c>
    </row>
    <row r="14" spans="2:8" ht="20" customHeight="1" x14ac:dyDescent="0.2">
      <c r="B14" s="187"/>
      <c r="C14" s="188"/>
      <c r="D14" s="105">
        <v>2400</v>
      </c>
      <c r="E14" s="105">
        <v>173</v>
      </c>
      <c r="F14" s="105">
        <v>12</v>
      </c>
      <c r="G14" s="106">
        <v>243</v>
      </c>
      <c r="H14" s="107">
        <v>11.2</v>
      </c>
    </row>
    <row r="15" spans="2:8" ht="20" customHeight="1" x14ac:dyDescent="0.2">
      <c r="B15" s="187"/>
      <c r="C15" s="188"/>
      <c r="D15" s="105">
        <v>2600</v>
      </c>
      <c r="E15" s="105">
        <v>135</v>
      </c>
      <c r="F15" s="105">
        <v>13</v>
      </c>
      <c r="G15" s="106">
        <v>220</v>
      </c>
      <c r="H15" s="107">
        <v>13</v>
      </c>
    </row>
    <row r="16" spans="2:8" ht="20" customHeight="1" x14ac:dyDescent="0.2">
      <c r="B16" s="187"/>
      <c r="C16" s="188"/>
      <c r="D16" s="105">
        <v>2800</v>
      </c>
      <c r="E16" s="105">
        <v>107</v>
      </c>
      <c r="F16" s="105">
        <v>14</v>
      </c>
      <c r="G16" s="106">
        <v>188</v>
      </c>
      <c r="H16" s="107">
        <v>14</v>
      </c>
    </row>
    <row r="17" spans="2:8" ht="20" customHeight="1" x14ac:dyDescent="0.2">
      <c r="B17" s="187"/>
      <c r="C17" s="188"/>
      <c r="D17" s="108">
        <v>3000</v>
      </c>
      <c r="E17" s="109">
        <v>87</v>
      </c>
      <c r="F17" s="108">
        <v>15</v>
      </c>
      <c r="G17" s="110">
        <v>162</v>
      </c>
      <c r="H17" s="109">
        <v>15</v>
      </c>
    </row>
    <row r="18" spans="2:8" x14ac:dyDescent="0.2">
      <c r="D18" s="111"/>
      <c r="E18" s="111"/>
    </row>
    <row r="24" spans="2:8" x14ac:dyDescent="0.25">
      <c r="C24" s="112"/>
    </row>
    <row r="25" spans="2:8" x14ac:dyDescent="0.25">
      <c r="C25" s="112"/>
    </row>
    <row r="26" spans="2:8" x14ac:dyDescent="0.25">
      <c r="C26" s="112"/>
    </row>
    <row r="27" spans="2:8" x14ac:dyDescent="0.25">
      <c r="C27" s="112"/>
    </row>
  </sheetData>
  <mergeCells count="9">
    <mergeCell ref="B4:B17"/>
    <mergeCell ref="C4:C17"/>
    <mergeCell ref="E1:F1"/>
    <mergeCell ref="E2:F2"/>
    <mergeCell ref="G1:H1"/>
    <mergeCell ref="G2:H2"/>
    <mergeCell ref="D1:D3"/>
    <mergeCell ref="C1:C3"/>
    <mergeCell ref="B1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2018-11-02T10:15:12Z</dcterms:created>
  <dcterms:modified xsi:type="dcterms:W3CDTF">2020-04-07T11:09:41Z</dcterms:modified>
</cp:coreProperties>
</file>